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176.16\Observatorio\Demandas Recorrentes\Indicadores de Atividade\"/>
    </mc:Choice>
  </mc:AlternateContent>
  <bookViews>
    <workbookView xWindow="0" yWindow="0" windowWidth="28800" windowHeight="11610" activeTab="1"/>
  </bookViews>
  <sheets>
    <sheet name="2025" sheetId="3" r:id="rId1"/>
    <sheet name="2026" sheetId="5" r:id="rId2"/>
  </sheets>
  <externalReferences>
    <externalReference r:id="rId3"/>
  </externalReferences>
  <calcPr calcId="162913" iterate="1" iterateCount="1000" calcOnSave="0"/>
</workbook>
</file>

<file path=xl/calcChain.xml><?xml version="1.0" encoding="utf-8"?>
<calcChain xmlns="http://schemas.openxmlformats.org/spreadsheetml/2006/main">
  <c r="G145" i="5" l="1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B80" i="5"/>
  <c r="B79" i="5"/>
  <c r="O75" i="5"/>
  <c r="O74" i="5"/>
  <c r="O73" i="5"/>
  <c r="O72" i="5"/>
  <c r="O71" i="5"/>
  <c r="O70" i="5"/>
  <c r="O69" i="5"/>
  <c r="B66" i="5"/>
  <c r="B76" i="5" s="1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B45" i="5"/>
  <c r="B41" i="5"/>
  <c r="N40" i="5"/>
  <c r="M40" i="5"/>
  <c r="L40" i="5"/>
  <c r="K40" i="5"/>
  <c r="J40" i="5"/>
  <c r="I40" i="5"/>
  <c r="H40" i="5"/>
  <c r="G40" i="5"/>
  <c r="E40" i="5"/>
  <c r="D40" i="5"/>
  <c r="C40" i="5"/>
  <c r="O40" i="5" s="1"/>
  <c r="O39" i="5"/>
  <c r="O38" i="5"/>
  <c r="O37" i="5"/>
  <c r="O36" i="5"/>
  <c r="O35" i="5"/>
  <c r="B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B3" i="5"/>
</calcChain>
</file>

<file path=xl/sharedStrings.xml><?xml version="1.0" encoding="utf-8"?>
<sst xmlns="http://schemas.openxmlformats.org/spreadsheetml/2006/main" count="296" uniqueCount="108">
  <si>
    <t>PRISÕES REALIZADAS PELA INSTITUIÇÃO</t>
  </si>
  <si>
    <t>INSPEÇÕES EM DESMANCHES</t>
  </si>
  <si>
    <t>INSPEÇÕES EM BARES</t>
  </si>
  <si>
    <t>INSPEÇÕES EM CASAS NOTURNAS</t>
  </si>
  <si>
    <t>VEÍCULOS FISCALIZADOS</t>
  </si>
  <si>
    <t>VEÍCULOS AUTUADOS</t>
  </si>
  <si>
    <t>VEÍCULOS RECOLHIDOS</t>
  </si>
  <si>
    <t>VEÍCULOS RECUPERADOS</t>
  </si>
  <si>
    <t>PRISÕES DE FORAGIDOS</t>
  </si>
  <si>
    <t>CNH APREENDIDAS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</si>
  <si>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</si>
  <si>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</si>
  <si>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</si>
  <si>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</si>
  <si>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</si>
  <si>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</si>
  <si>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</si>
  <si>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</si>
  <si>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</si>
  <si>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</si>
  <si>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</si>
  <si>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</si>
  <si>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</si>
  <si>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MACONHA (g)</t>
  </si>
  <si>
    <t>COCAÍNA (g)</t>
  </si>
  <si>
    <t>CRACK (g)</t>
  </si>
  <si>
    <t>HAXIXE (g)</t>
  </si>
  <si>
    <t>ASSISTÊNCIAS REALIZADAS</t>
  </si>
  <si>
    <t>ARMAS BRANCAS APREENDIDAS</t>
  </si>
  <si>
    <t>PRISÕES EM FLAGRANTE</t>
  </si>
  <si>
    <t>APREENSÃO DE MUNIÇÕES</t>
  </si>
  <si>
    <t>BARREIRAS POLICIAIS REALIZADAS</t>
  </si>
  <si>
    <t>COMUNICAÇÕES DE OCORRÊNCIA POLICIAL (COP)</t>
  </si>
  <si>
    <t>PRISÕES DE MOTORISTAS POR DIRIGIR EMBRIAGADO</t>
  </si>
  <si>
    <t>PRISÕES DE MOTORISTA COM DIREITO DE DIRIGIR SUSPENSO</t>
  </si>
  <si>
    <t>TERMOS CIRCUNSTANCIADOS REGISTRADOS (TC)</t>
  </si>
  <si>
    <t>APREENSÃO DE COCAÍNA (G)</t>
  </si>
  <si>
    <t>APREENSÃO DE CRACK (G)</t>
  </si>
  <si>
    <t>APREENSÃO DE MACONHA (G)</t>
  </si>
  <si>
    <t>ARMAS DE FOGO APREENDIDAS</t>
  </si>
  <si>
    <t>(1): Indicador composto exclusivamente por crimes. Não compreende as contravenções penais.</t>
  </si>
  <si>
    <t>(7): Houve o acréscimo da expressão "cumpridos" a fim de excetuar os representados e/ou deferidos. Reúne os cumpridos pelo próprio órgão e também aqueles cumpridos via carta precatória.</t>
  </si>
  <si>
    <t>(4): Número de adolescentes apreendidos em Autos de Apreensão em Flagrante de Adolescente decorrentes de ações da Polícia Civil.</t>
  </si>
  <si>
    <t>(5): Trata-se do número de presos pela Polícia Civil, excetuando-se os presos em flagrante.</t>
  </si>
  <si>
    <t>(6) Número de adolescentes apreendidos pela Polícia Civil, com exceção dos apreendidos em Auto de Apreensão em Flagrante de Adolescente.</t>
  </si>
  <si>
    <t>(8): Acréscimo da expressão "ocorrências", já que o sistema fornece apenas essa informação quando da recuperação de veículos.</t>
  </si>
  <si>
    <t>Outras informações sobre os indicadores:</t>
  </si>
  <si>
    <t>LSD (ponto)</t>
  </si>
  <si>
    <t>AUTUAÇÕES DE TRÂNSITO POR EMBRIAGUEZ (Autuações nos Art 165, 277 e 306 do CTB)</t>
  </si>
  <si>
    <t>Observações:</t>
  </si>
  <si>
    <t>AAFA: Auto de Apreensão em Flagrante de Adolescente.</t>
  </si>
  <si>
    <t>Para Requisições Concluídas são somadas as requisições atendidas para o Poder Judiciário e para o Ministério Público.</t>
  </si>
  <si>
    <t>Foragidos Recapturados: referem-se exclusivamente às ações realizadas pela Polícia Civil.</t>
  </si>
  <si>
    <t>Importante salientar que a partir de 2017 ocorreram algumas alterações nos indicadores divulgados pela Polícia Civil:</t>
  </si>
  <si>
    <t>Indicadores</t>
  </si>
  <si>
    <t>Substância entorpecente apreendida: sistema INTEGRA (apreensões exclusivas da PC informadas mensalmente pelos órgãos policiais). Metodologia adotada a partir de janeiro/2019.</t>
  </si>
  <si>
    <t>Armas apreendidas: Sistema IBM Cognos/PROCERGS (apreensões exclusivas da PC). Metodologia adotada a partir de Outubro/2021.</t>
  </si>
  <si>
    <t>OUTRAS PRISÕES</t>
  </si>
  <si>
    <t>PRISÕES POR HOMICÍDIO</t>
  </si>
  <si>
    <t>PRISÕES POR HOMICÍDIO TENTADO</t>
  </si>
  <si>
    <t>PRISÕES POR ROUBO</t>
  </si>
  <si>
    <t>PRISÕES POR ROUBO DE VEÍCULOS</t>
  </si>
  <si>
    <t>PRISÕES POR FURTO</t>
  </si>
  <si>
    <r>
      <t xml:space="preserve">(2): Trata-se da quantidade de armas e/ou drogas apreendidas </t>
    </r>
    <r>
      <rPr>
        <b/>
        <u/>
        <sz val="11"/>
        <rFont val="Calibri"/>
        <family val="2"/>
        <scheme val="minor"/>
      </rPr>
      <t>exclusivamente</t>
    </r>
    <r>
      <rPr>
        <b/>
        <sz val="11"/>
        <rFont val="Calibri"/>
        <family val="2"/>
        <scheme val="minor"/>
      </rPr>
      <t xml:space="preserve"> pela PC. Anteriormente (até 2016) tinha-se a quantidade de armas apreendidas por quaisquer órgãos de segurança pública, sem possibilidade de distinção.</t>
    </r>
  </si>
  <si>
    <r>
      <t xml:space="preserve">(3): Trata-se do número de presos em </t>
    </r>
    <r>
      <rPr>
        <b/>
        <u/>
        <sz val="11"/>
        <rFont val="Calibri"/>
        <family val="2"/>
        <scheme val="minor"/>
      </rPr>
      <t>Autos de Prisões em Flagrantes decorrentes, exclusivamente, de ações da PC</t>
    </r>
    <r>
      <rPr>
        <b/>
        <sz val="11"/>
        <rFont val="Calibri"/>
        <family val="2"/>
        <scheme val="minor"/>
      </rPr>
      <t xml:space="preserve">. </t>
    </r>
  </si>
  <si>
    <r>
      <t>Drogas Apreendidas</t>
    </r>
    <r>
      <rPr>
        <vertAlign val="superscript"/>
        <sz val="16"/>
        <color theme="0"/>
        <rFont val="Calibri"/>
        <family val="2"/>
        <scheme val="minor"/>
      </rPr>
      <t>(2)</t>
    </r>
  </si>
  <si>
    <t xml:space="preserve">Fontes: </t>
  </si>
  <si>
    <t>*Os dados do sistema INTEGRA são computados após o dia 10 do mês subsequente.</t>
  </si>
  <si>
    <t xml:space="preserve">Fonte: EMBM - PM3 - Atualizado em </t>
  </si>
  <si>
    <t xml:space="preserve">Fonte: DIPLANCO - PC - Atualizado em </t>
  </si>
  <si>
    <t xml:space="preserve">Sistema INTEGRA para: Presos, foragidos, prisões, adolescentes, MBAs e drogas apreendidas - Pesquisa realizada em </t>
  </si>
  <si>
    <t xml:space="preserve">Sistema de cubos estatísticos/PROCERGS para: Ocorrências criminais, flagrantes, proced. inst. e remetidos, requisições e veículos - Atualizado em </t>
  </si>
  <si>
    <t>O indicador sobre o número de Inquérito Policial em Andamento foi suprimido em razão de tratar-se de uma simples diferença entre o número de IPs instaurados e o número de IPs remetidos num mesmo período (mês), e por não se tratar do andamento histórico, a contribuição como indicador de atividade é questionável.</t>
  </si>
  <si>
    <t>Observação:</t>
  </si>
  <si>
    <t>ECSTASY (comprimidos)</t>
  </si>
  <si>
    <t xml:space="preserve">OCORRÊNCIAS CRIMINAIS </t>
  </si>
  <si>
    <t>ARMAS APREENDIDAS PELA PC</t>
  </si>
  <si>
    <t>FLAGRANTES ELABORADOS (ADULTOS)</t>
  </si>
  <si>
    <t xml:space="preserve">PRESOS EM FLAGRANTE (ADULTOS) PELA PC </t>
  </si>
  <si>
    <t>ADOLESCENTES APREENDIDOS EM AAFAs PELA PC</t>
  </si>
  <si>
    <t>IPs INSTAURADOS</t>
  </si>
  <si>
    <t>IPs REMETIDOS</t>
  </si>
  <si>
    <t>IPs REMETIDOS COM ELUCIDAÇÃO</t>
  </si>
  <si>
    <t>PRISÕES SOLICITADAS (PREVENTIVA/TEMPORÁRIA)</t>
  </si>
  <si>
    <t>PRISÕES DECRETADAS (PREVENTIVA/TEMPORÁRIA)</t>
  </si>
  <si>
    <t>TCs REMETIDOS</t>
  </si>
  <si>
    <t>P.A.I.s REMETIDOS</t>
  </si>
  <si>
    <t xml:space="preserve">REQUISIÇÕES CONCLUÍDAS - MP E TJ </t>
  </si>
  <si>
    <t xml:space="preserve">FORAGIDOS RECAPTURADOS </t>
  </si>
  <si>
    <t xml:space="preserve">PRESOS POR MANDADOS PELA PC </t>
  </si>
  <si>
    <t xml:space="preserve">ADOLESCENTES APREENDIDOS POR MANDADOS PELA PC </t>
  </si>
  <si>
    <t>MANDADOS DE BUSCA E APREENSÃO CUMPRIDOS</t>
  </si>
  <si>
    <t xml:space="preserve">OCORRÊNCIAS DE RECUPERAÇÃO DE VEÍCULOS </t>
  </si>
  <si>
    <t>(A) Permanece sem altreações.</t>
  </si>
  <si>
    <t>(B) Permanece com alteração na nomenclatura.</t>
  </si>
  <si>
    <t>(C) Permanece com alteração na metodologia.</t>
  </si>
  <si>
    <t>(D) Acrescentado.</t>
  </si>
  <si>
    <t>Acompanhamento dos Indicadores de atividade das instituições vinculadas à Secretaria de Segurança Pública</t>
  </si>
  <si>
    <t xml:space="preserve">BRIGADA MILITAR - </t>
  </si>
  <si>
    <t xml:space="preserve">POLÍCIA CIVIL  - </t>
  </si>
  <si>
    <t>APREENSÃO DE DINHEIRO EM ESPÉCIE (R$)</t>
  </si>
  <si>
    <t>BRIGADA MILITAR - 2025</t>
  </si>
  <si>
    <t>POLÍCIA CIVIL  - 2025</t>
  </si>
  <si>
    <t>Fonte: EMBM - PM3 - Atualizado em 05/01/2026</t>
  </si>
  <si>
    <t>Fonte: DIPLANCO - PC - Atualizado em 29/01/2026</t>
  </si>
  <si>
    <t>Sistema INTEGRA para: Presos, foragidos, prisões, adolescentes, MBAs e drogas apreendidas - Pesquisa realizada em 29/01/2026.</t>
  </si>
  <si>
    <t>Sistema de cubos estatísticos/PROCERGS para: Ocorrências criminais, flagrantes, proced. inst. e remetidos, requisições e veículos - Atualizado em 29/01/2026.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</si>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</sst>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R$ &quot;#,##0_);[Red]\(&quot;R$ &quot;#,##0\)"/>
    <numFmt numFmtId="165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vertAlign val="superscript"/>
      <sz val="16"/>
      <color theme="0"/>
      <name val="Calibri"/>
      <family val="2"/>
      <scheme val="minor"/>
    </font>
    <font>
      <b/>
      <sz val="11"/>
      <color rgb="FFFF33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F4E6"/>
        <bgColor indexed="64"/>
      </patternFill>
    </fill>
    <fill>
      <patternFill patternType="solid">
        <fgColor rgb="FF7F7563"/>
        <bgColor indexed="64"/>
      </patternFill>
    </fill>
    <fill>
      <patternFill patternType="solid">
        <fgColor rgb="FFDCD8D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0" fontId="5" fillId="0" borderId="0"/>
    <xf numFmtId="0" fontId="4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</cellStyleXfs>
  <cellXfs count="94">
    <xf numFmtId="0" fontId="0" fillId="0" borderId="0" xfId="0"/>
    <xf numFmtId="0" fontId="9" fillId="0" borderId="0" xfId="0" applyFont="1"/>
    <xf numFmtId="0" fontId="13" fillId="0" borderId="0" xfId="3" applyFont="1" applyAlignment="1">
      <alignment horizontal="center" vertical="center"/>
    </xf>
    <xf numFmtId="3" fontId="13" fillId="0" borderId="0" xfId="3" applyNumberFormat="1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quotePrefix="1" applyAlignment="1">
      <alignment horizontal="left"/>
    </xf>
    <xf numFmtId="4" fontId="9" fillId="0" borderId="0" xfId="0" applyNumberFormat="1" applyFont="1"/>
    <xf numFmtId="0" fontId="12" fillId="0" borderId="0" xfId="0" applyFont="1"/>
    <xf numFmtId="0" fontId="9" fillId="2" borderId="0" xfId="0" applyFont="1" applyFill="1"/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13" fillId="2" borderId="0" xfId="3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22" fillId="0" borderId="0" xfId="0" applyFont="1"/>
    <xf numFmtId="0" fontId="14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4" fontId="24" fillId="0" borderId="2" xfId="0" applyNumberFormat="1" applyFont="1" applyBorder="1" applyAlignment="1">
      <alignment horizontal="center" vertical="center"/>
    </xf>
    <xf numFmtId="4" fontId="24" fillId="0" borderId="3" xfId="16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2" borderId="3" xfId="16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3" fontId="24" fillId="2" borderId="0" xfId="0" applyNumberFormat="1" applyFont="1" applyFill="1" applyAlignment="1">
      <alignment horizontal="center" vertical="center"/>
    </xf>
    <xf numFmtId="4" fontId="24" fillId="0" borderId="4" xfId="16" applyNumberFormat="1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/>
    </xf>
    <xf numFmtId="3" fontId="24" fillId="5" borderId="2" xfId="0" applyNumberFormat="1" applyFont="1" applyFill="1" applyBorder="1" applyAlignment="1">
      <alignment horizontal="center" vertical="center"/>
    </xf>
    <xf numFmtId="3" fontId="24" fillId="5" borderId="3" xfId="16" applyNumberFormat="1" applyFont="1" applyFill="1" applyBorder="1" applyAlignment="1">
      <alignment horizontal="center" vertical="center" wrapText="1"/>
    </xf>
    <xf numFmtId="3" fontId="24" fillId="5" borderId="1" xfId="0" applyNumberFormat="1" applyFont="1" applyFill="1" applyBorder="1" applyAlignment="1">
      <alignment horizontal="center" vertical="center"/>
    </xf>
    <xf numFmtId="3" fontId="24" fillId="5" borderId="0" xfId="0" applyNumberFormat="1" applyFont="1" applyFill="1" applyAlignment="1">
      <alignment horizontal="center" vertical="center"/>
    </xf>
    <xf numFmtId="0" fontId="25" fillId="7" borderId="1" xfId="0" applyFont="1" applyFill="1" applyBorder="1" applyAlignment="1">
      <alignment horizontal="left" vertical="center" wrapText="1"/>
    </xf>
    <xf numFmtId="3" fontId="24" fillId="7" borderId="2" xfId="0" applyNumberFormat="1" applyFont="1" applyFill="1" applyBorder="1" applyAlignment="1">
      <alignment horizontal="center" vertical="center"/>
    </xf>
    <xf numFmtId="3" fontId="24" fillId="7" borderId="3" xfId="16" applyNumberFormat="1" applyFont="1" applyFill="1" applyBorder="1" applyAlignment="1">
      <alignment horizontal="center" vertical="center" wrapText="1"/>
    </xf>
    <xf numFmtId="3" fontId="24" fillId="7" borderId="4" xfId="16" applyNumberFormat="1" applyFont="1" applyFill="1" applyBorder="1" applyAlignment="1">
      <alignment horizontal="center" vertical="center" wrapText="1"/>
    </xf>
    <xf numFmtId="3" fontId="24" fillId="7" borderId="1" xfId="0" applyNumberFormat="1" applyFont="1" applyFill="1" applyBorder="1" applyAlignment="1">
      <alignment horizontal="center" vertical="center"/>
    </xf>
    <xf numFmtId="3" fontId="24" fillId="7" borderId="0" xfId="0" applyNumberFormat="1" applyFont="1" applyFill="1" applyAlignment="1">
      <alignment horizontal="center" vertical="center"/>
    </xf>
    <xf numFmtId="3" fontId="24" fillId="0" borderId="2" xfId="0" applyNumberFormat="1" applyFont="1" applyBorder="1" applyAlignment="1">
      <alignment horizontal="center" vertical="center"/>
    </xf>
    <xf numFmtId="3" fontId="24" fillId="0" borderId="3" xfId="16" applyNumberFormat="1" applyFont="1" applyFill="1" applyBorder="1" applyAlignment="1">
      <alignment horizontal="center" vertical="center" wrapText="1"/>
    </xf>
    <xf numFmtId="3" fontId="24" fillId="0" borderId="4" xfId="16" applyNumberFormat="1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4" fontId="24" fillId="7" borderId="2" xfId="0" applyNumberFormat="1" applyFont="1" applyFill="1" applyBorder="1" applyAlignment="1">
      <alignment horizontal="center" vertical="center"/>
    </xf>
    <xf numFmtId="4" fontId="25" fillId="7" borderId="3" xfId="16" applyNumberFormat="1" applyFont="1" applyFill="1" applyBorder="1" applyAlignment="1">
      <alignment horizontal="center" vertical="center" wrapText="1"/>
    </xf>
    <xf numFmtId="4" fontId="25" fillId="7" borderId="4" xfId="16" applyNumberFormat="1" applyFont="1" applyFill="1" applyBorder="1" applyAlignment="1">
      <alignment horizontal="center" vertical="center" wrapText="1"/>
    </xf>
    <xf numFmtId="4" fontId="24" fillId="7" borderId="1" xfId="0" applyNumberFormat="1" applyFont="1" applyFill="1" applyBorder="1" applyAlignment="1">
      <alignment horizontal="center" vertical="center"/>
    </xf>
    <xf numFmtId="0" fontId="27" fillId="0" borderId="0" xfId="0" quotePrefix="1" applyFont="1" applyAlignment="1">
      <alignment horizontal="left"/>
    </xf>
    <xf numFmtId="0" fontId="24" fillId="0" borderId="0" xfId="0" applyFont="1"/>
    <xf numFmtId="4" fontId="24" fillId="0" borderId="0" xfId="0" applyNumberFormat="1" applyFont="1"/>
    <xf numFmtId="0" fontId="28" fillId="0" borderId="0" xfId="0" applyFont="1"/>
    <xf numFmtId="4" fontId="24" fillId="5" borderId="2" xfId="0" applyNumberFormat="1" applyFont="1" applyFill="1" applyBorder="1" applyAlignment="1">
      <alignment horizontal="center" vertical="center"/>
    </xf>
    <xf numFmtId="4" fontId="24" fillId="5" borderId="3" xfId="16" applyNumberFormat="1" applyFont="1" applyFill="1" applyBorder="1" applyAlignment="1">
      <alignment horizontal="center" vertical="center" wrapText="1"/>
    </xf>
    <xf numFmtId="4" fontId="24" fillId="5" borderId="1" xfId="0" applyNumberFormat="1" applyFont="1" applyFill="1" applyBorder="1" applyAlignment="1">
      <alignment horizontal="center" vertical="center"/>
    </xf>
    <xf numFmtId="4" fontId="24" fillId="5" borderId="0" xfId="0" applyNumberFormat="1" applyFont="1" applyFill="1" applyAlignment="1">
      <alignment horizontal="center" vertical="center"/>
    </xf>
    <xf numFmtId="4" fontId="24" fillId="2" borderId="2" xfId="0" applyNumberFormat="1" applyFont="1" applyFill="1" applyBorder="1" applyAlignment="1">
      <alignment horizontal="center" vertical="center"/>
    </xf>
    <xf numFmtId="4" fontId="24" fillId="2" borderId="3" xfId="16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3" fontId="24" fillId="7" borderId="9" xfId="16" applyNumberFormat="1" applyFont="1" applyFill="1" applyBorder="1" applyAlignment="1">
      <alignment horizontal="center" vertical="center" wrapText="1"/>
    </xf>
    <xf numFmtId="3" fontId="24" fillId="0" borderId="9" xfId="16" applyNumberFormat="1" applyFont="1" applyFill="1" applyBorder="1" applyAlignment="1">
      <alignment horizontal="center" vertical="center" wrapText="1"/>
    </xf>
    <xf numFmtId="4" fontId="25" fillId="7" borderId="9" xfId="16" applyNumberFormat="1" applyFont="1" applyFill="1" applyBorder="1" applyAlignment="1">
      <alignment horizontal="center" vertical="center" wrapText="1"/>
    </xf>
    <xf numFmtId="4" fontId="24" fillId="0" borderId="9" xfId="16" applyNumberFormat="1" applyFont="1" applyFill="1" applyBorder="1" applyAlignment="1">
      <alignment horizontal="center" vertical="center" wrapText="1"/>
    </xf>
    <xf numFmtId="3" fontId="24" fillId="2" borderId="9" xfId="16" applyNumberFormat="1" applyFont="1" applyFill="1" applyBorder="1" applyAlignment="1">
      <alignment horizontal="center" vertical="center" wrapText="1"/>
    </xf>
    <xf numFmtId="3" fontId="24" fillId="5" borderId="9" xfId="16" applyNumberFormat="1" applyFont="1" applyFill="1" applyBorder="1" applyAlignment="1">
      <alignment horizontal="center" vertical="center" wrapText="1"/>
    </xf>
    <xf numFmtId="4" fontId="24" fillId="5" borderId="9" xfId="16" applyNumberFormat="1" applyFont="1" applyFill="1" applyBorder="1" applyAlignment="1">
      <alignment horizontal="center" vertical="center" wrapText="1"/>
    </xf>
    <xf numFmtId="4" fontId="24" fillId="2" borderId="9" xfId="16" applyNumberFormat="1" applyFont="1" applyFill="1" applyBorder="1" applyAlignment="1">
      <alignment horizontal="center" vertical="center" wrapText="1"/>
    </xf>
    <xf numFmtId="4" fontId="24" fillId="7" borderId="0" xfId="0" applyNumberFormat="1" applyFont="1" applyFill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8" fillId="4" borderId="0" xfId="3" applyFont="1" applyFill="1" applyAlignment="1">
      <alignment horizontal="left" vertical="center"/>
    </xf>
    <xf numFmtId="3" fontId="9" fillId="0" borderId="0" xfId="0" applyNumberFormat="1" applyFont="1"/>
  </cellXfs>
  <cellStyles count="22">
    <cellStyle name="Normal" xfId="0" builtinId="0"/>
    <cellStyle name="Normal 2" xfId="1"/>
    <cellStyle name="Normal 2 2" xfId="18"/>
    <cellStyle name="Normal 23" xfId="21"/>
    <cellStyle name="Normal 24" xfId="10"/>
    <cellStyle name="Normal 25" xfId="11"/>
    <cellStyle name="Normal 26" xfId="12"/>
    <cellStyle name="Normal 27" xfId="13"/>
    <cellStyle name="Normal 3" xfId="2"/>
    <cellStyle name="Normal 30" xfId="14"/>
    <cellStyle name="Normal 31" xfId="15"/>
    <cellStyle name="Normal 32" xfId="20"/>
    <cellStyle name="Normal 33" xfId="19"/>
    <cellStyle name="Normal 4" xfId="3"/>
    <cellStyle name="Separador de milhares 11" xfId="4"/>
    <cellStyle name="Separador de milhares 15" xfId="5"/>
    <cellStyle name="Separador de milhares 16" xfId="6"/>
    <cellStyle name="Separador de milhares 2 2 2 2" xfId="7"/>
    <cellStyle name="Separador de milhares 24" xfId="8"/>
    <cellStyle name="Separador de milhares 28" xfId="9"/>
    <cellStyle name="Vírgula 3" xfId="16"/>
    <cellStyle name="Vírgula 3 2" xfId="17"/>
  </cellStyles>
  <dxfs count="0"/>
  <tableStyles count="0" defaultTableStyle="TableStyleMedium9" defaultPivotStyle="PivotStyleLight16"/>
  <colors>
    <mruColors>
      <color rgb="FFDEC20A"/>
      <color rgb="FF7F7563"/>
      <color rgb="FFB5AEA1"/>
      <color rgb="FFBFB9AD"/>
      <color rgb="FFD0CBC2"/>
      <color rgb="FFDCD8D2"/>
      <color rgb="FFFFFFFF"/>
      <color rgb="FFC5FFC5"/>
      <color rgb="FFFF3300"/>
      <color rgb="FFDCF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9</xdr:col>
      <xdr:colOff>136872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0"/>
          <a:ext cx="5718523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42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13115925"/>
          <a:ext cx="5793442" cy="147501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0</xdr:rowOff>
    </xdr:from>
    <xdr:to>
      <xdr:col>9</xdr:col>
      <xdr:colOff>136872</xdr:colOff>
      <xdr:row>0</xdr:row>
      <xdr:rowOff>1475017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0"/>
          <a:ext cx="5718523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42</xdr:row>
      <xdr:rowOff>0</xdr:rowOff>
    </xdr:from>
    <xdr:ext cx="5793442" cy="147501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13115925"/>
          <a:ext cx="5793442" cy="1475017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42</xdr:row>
      <xdr:rowOff>0</xdr:rowOff>
    </xdr:from>
    <xdr:ext cx="5793442" cy="1475017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13115925"/>
          <a:ext cx="5793442" cy="1475017"/>
        </a:xfrm>
        <a:prstGeom prst="rect">
          <a:avLst/>
        </a:prstGeom>
      </xdr:spPr>
    </xdr:pic>
    <xdr:clientData/>
  </xdr:oneCellAnchor>
  <xdr:twoCellAnchor editAs="oneCell">
    <xdr:from>
      <xdr:col>3</xdr:col>
      <xdr:colOff>190499</xdr:colOff>
      <xdr:row>0</xdr:row>
      <xdr:rowOff>0</xdr:rowOff>
    </xdr:from>
    <xdr:to>
      <xdr:col>9</xdr:col>
      <xdr:colOff>136872</xdr:colOff>
      <xdr:row>0</xdr:row>
      <xdr:rowOff>1475017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0"/>
          <a:ext cx="5718523" cy="1475017"/>
        </a:xfrm>
        <a:prstGeom prst="rect">
          <a:avLst/>
        </a:prstGeom>
      </xdr:spPr>
    </xdr:pic>
    <xdr:clientData/>
  </xdr:twoCellAnchor>
  <xdr:oneCellAnchor>
    <xdr:from>
      <xdr:col>3</xdr:col>
      <xdr:colOff>190499</xdr:colOff>
      <xdr:row>42</xdr:row>
      <xdr:rowOff>0</xdr:rowOff>
    </xdr:from>
    <xdr:ext cx="5793442" cy="1475017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13115925"/>
          <a:ext cx="5793442" cy="147501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adores-de-atividade-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de Atividade"/>
      <sheetName val="Datas"/>
    </sheetNames>
    <sheetDataSet>
      <sheetData sheetId="0"/>
      <sheetData sheetId="1">
        <row r="4">
          <cell r="A4">
            <v>2026</v>
          </cell>
          <cell r="B4" t="str">
            <v>01/06/2026</v>
          </cell>
          <cell r="C4" t="str">
            <v>12/06/2026</v>
          </cell>
          <cell r="D4" t="str">
            <v>12/06/2026</v>
          </cell>
          <cell r="E4" t="str">
            <v>12/06/2026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02"/>
  <sheetViews>
    <sheetView showGridLines="0" topLeftCell="A4" zoomScale="70" zoomScaleNormal="70" zoomScaleSheetLayoutView="55" workbookViewId="0">
      <selection activeCell="B3" sqref="B3:O3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14" width="14.42578125" style="1" customWidth="1"/>
    <col min="15" max="15" width="18.42578125" style="1" customWidth="1"/>
    <col min="16" max="16" width="2.5703125" style="1" customWidth="1"/>
    <col min="17" max="16383" width="14.140625" style="1" hidden="1"/>
    <col min="16384" max="16384" width="9.140625" style="1" hidden="1"/>
  </cols>
  <sheetData>
    <row r="1" spans="2:16" ht="117.75" customHeight="1" x14ac:dyDescent="0.2"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2:16" ht="51" customHeight="1" x14ac:dyDescent="0.2">
      <c r="B2" s="86" t="s">
        <v>97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2:16" ht="51" customHeight="1" x14ac:dyDescent="0.2">
      <c r="B3" s="84" t="s">
        <v>101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2:16" ht="21" customHeight="1" x14ac:dyDescent="0.25">
      <c r="B4" s="36" t="s">
        <v>54</v>
      </c>
      <c r="C4" s="37" t="s">
        <v>10</v>
      </c>
      <c r="D4" s="38" t="s">
        <v>11</v>
      </c>
      <c r="E4" s="39" t="s">
        <v>12</v>
      </c>
      <c r="F4" s="39" t="s">
        <v>13</v>
      </c>
      <c r="G4" s="40" t="s">
        <v>14</v>
      </c>
      <c r="H4" s="38" t="s">
        <v>15</v>
      </c>
      <c r="I4" s="39" t="s">
        <v>16</v>
      </c>
      <c r="J4" s="39" t="s">
        <v>17</v>
      </c>
      <c r="K4" s="38" t="s">
        <v>18</v>
      </c>
      <c r="L4" s="39" t="s">
        <v>19</v>
      </c>
      <c r="M4" s="40" t="s">
        <v>20</v>
      </c>
      <c r="N4" s="41" t="s">
        <v>21</v>
      </c>
      <c r="O4" s="40" t="s">
        <v>22</v>
      </c>
      <c r="P4"/>
    </row>
    <row r="5" spans="2:16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O5" s="8" t="s">
        <v>98</v>
      </c>
      <c r="P5"/>
    </row>
    <row r="6" spans="2:16" ht="21" customHeight="1" x14ac:dyDescent="0.25">
      <c r="B6" s="47" t="s">
        <v>36</v>
      </c>
      <c r="C6" s="58">
        <v>93540</v>
      </c>
      <c r="D6" s="59">
        <v>65098</v>
      </c>
      <c r="E6" s="59">
        <v>110648</v>
      </c>
      <c r="F6" s="59">
        <v>206901</v>
      </c>
      <c r="G6" s="59">
        <v>56203</v>
      </c>
      <c r="H6" s="76">
        <v>72548</v>
      </c>
      <c r="I6" s="59">
        <v>61217</v>
      </c>
      <c r="J6" s="59">
        <v>59040</v>
      </c>
      <c r="K6" s="59">
        <v>50620</v>
      </c>
      <c r="L6" s="60">
        <v>50806</v>
      </c>
      <c r="M6" s="59">
        <v>72752</v>
      </c>
      <c r="N6" s="61">
        <v>57482</v>
      </c>
      <c r="O6" s="82">
        <v>956855</v>
      </c>
      <c r="P6"/>
    </row>
    <row r="7" spans="2:16" ht="21" customHeight="1" x14ac:dyDescent="0.25">
      <c r="B7" s="32" t="s">
        <v>37</v>
      </c>
      <c r="C7" s="26">
        <v>21465</v>
      </c>
      <c r="D7" s="27">
        <v>21725</v>
      </c>
      <c r="E7" s="27">
        <v>34266</v>
      </c>
      <c r="F7" s="27">
        <v>29088</v>
      </c>
      <c r="G7" s="27">
        <v>32263</v>
      </c>
      <c r="H7" s="77">
        <v>19877</v>
      </c>
      <c r="I7" s="27">
        <v>27837</v>
      </c>
      <c r="J7" s="27">
        <v>21355</v>
      </c>
      <c r="K7" s="27">
        <v>24186</v>
      </c>
      <c r="L7" s="35">
        <v>26843</v>
      </c>
      <c r="M7" s="27">
        <v>25662</v>
      </c>
      <c r="N7" s="28">
        <v>32774</v>
      </c>
      <c r="O7" s="83">
        <v>317341</v>
      </c>
      <c r="P7"/>
    </row>
    <row r="8" spans="2:16" ht="21" customHeight="1" x14ac:dyDescent="0.25">
      <c r="B8" s="47" t="s">
        <v>38</v>
      </c>
      <c r="C8" s="58">
        <v>1726888</v>
      </c>
      <c r="D8" s="59">
        <v>5729574</v>
      </c>
      <c r="E8" s="59">
        <v>564385</v>
      </c>
      <c r="F8" s="59">
        <v>1018254</v>
      </c>
      <c r="G8" s="59">
        <v>6526954</v>
      </c>
      <c r="H8" s="76">
        <v>7786217</v>
      </c>
      <c r="I8" s="59">
        <v>618229</v>
      </c>
      <c r="J8" s="59">
        <v>6076193</v>
      </c>
      <c r="K8" s="59">
        <v>1021522</v>
      </c>
      <c r="L8" s="60">
        <v>1783785</v>
      </c>
      <c r="M8" s="59">
        <v>410160</v>
      </c>
      <c r="N8" s="61">
        <v>628847</v>
      </c>
      <c r="O8" s="82">
        <v>33891008</v>
      </c>
      <c r="P8"/>
    </row>
    <row r="9" spans="2:16" ht="21" customHeight="1" x14ac:dyDescent="0.25">
      <c r="B9" s="32" t="s">
        <v>100</v>
      </c>
      <c r="C9" s="26">
        <v>606856</v>
      </c>
      <c r="D9" s="27">
        <v>539629</v>
      </c>
      <c r="E9" s="27">
        <v>621822</v>
      </c>
      <c r="F9" s="27">
        <v>807436</v>
      </c>
      <c r="G9" s="27">
        <v>449556</v>
      </c>
      <c r="H9" s="77">
        <v>418578</v>
      </c>
      <c r="I9" s="27">
        <v>451982</v>
      </c>
      <c r="J9" s="27">
        <v>450639</v>
      </c>
      <c r="K9" s="27">
        <v>287812</v>
      </c>
      <c r="L9" s="35">
        <v>1799058</v>
      </c>
      <c r="M9" s="27">
        <v>789438</v>
      </c>
      <c r="N9" s="28">
        <v>878503</v>
      </c>
      <c r="O9" s="83">
        <v>8101309</v>
      </c>
      <c r="P9"/>
    </row>
    <row r="10" spans="2:16" ht="21" customHeight="1" x14ac:dyDescent="0.25">
      <c r="B10" s="47" t="s">
        <v>30</v>
      </c>
      <c r="C10" s="48">
        <v>10008</v>
      </c>
      <c r="D10" s="49">
        <v>5763</v>
      </c>
      <c r="E10" s="49">
        <v>11962</v>
      </c>
      <c r="F10" s="49">
        <v>11442</v>
      </c>
      <c r="G10" s="49">
        <v>8051</v>
      </c>
      <c r="H10" s="74">
        <v>8225</v>
      </c>
      <c r="I10" s="49">
        <v>11308</v>
      </c>
      <c r="J10" s="49">
        <v>8541</v>
      </c>
      <c r="K10" s="49">
        <v>7311</v>
      </c>
      <c r="L10" s="50">
        <v>12069</v>
      </c>
      <c r="M10" s="49">
        <v>8557</v>
      </c>
      <c r="N10" s="51">
        <v>11723</v>
      </c>
      <c r="O10" s="82">
        <v>114960</v>
      </c>
      <c r="P10"/>
    </row>
    <row r="11" spans="2:16" ht="21" customHeight="1" x14ac:dyDescent="0.25">
      <c r="B11" s="32" t="s">
        <v>28</v>
      </c>
      <c r="C11" s="53">
        <v>474</v>
      </c>
      <c r="D11" s="54">
        <v>326</v>
      </c>
      <c r="E11" s="54">
        <v>399</v>
      </c>
      <c r="F11" s="54">
        <v>328</v>
      </c>
      <c r="G11" s="54">
        <v>334</v>
      </c>
      <c r="H11" s="75">
        <v>311</v>
      </c>
      <c r="I11" s="54">
        <v>386</v>
      </c>
      <c r="J11" s="54">
        <v>350</v>
      </c>
      <c r="K11" s="54">
        <v>322</v>
      </c>
      <c r="L11" s="55">
        <v>372</v>
      </c>
      <c r="M11" s="54">
        <v>344</v>
      </c>
      <c r="N11" s="56">
        <v>323</v>
      </c>
      <c r="O11" s="57">
        <v>4269</v>
      </c>
      <c r="P11"/>
    </row>
    <row r="12" spans="2:16" ht="21" customHeight="1" x14ac:dyDescent="0.25">
      <c r="B12" s="47" t="s">
        <v>39</v>
      </c>
      <c r="C12" s="48">
        <v>478</v>
      </c>
      <c r="D12" s="49">
        <v>370</v>
      </c>
      <c r="E12" s="49">
        <v>452</v>
      </c>
      <c r="F12" s="49">
        <v>436</v>
      </c>
      <c r="G12" s="49">
        <v>472</v>
      </c>
      <c r="H12" s="74">
        <v>413</v>
      </c>
      <c r="I12" s="49">
        <v>498</v>
      </c>
      <c r="J12" s="49">
        <v>440</v>
      </c>
      <c r="K12" s="49">
        <v>352</v>
      </c>
      <c r="L12" s="50">
        <v>414</v>
      </c>
      <c r="M12" s="49">
        <v>368</v>
      </c>
      <c r="N12" s="51">
        <v>485</v>
      </c>
      <c r="O12" s="52">
        <v>5178</v>
      </c>
      <c r="P12"/>
    </row>
    <row r="13" spans="2:16" ht="21" customHeight="1" x14ac:dyDescent="0.25">
      <c r="B13" s="32" t="s">
        <v>27</v>
      </c>
      <c r="C13" s="53">
        <v>89497</v>
      </c>
      <c r="D13" s="54">
        <v>84096</v>
      </c>
      <c r="E13" s="54">
        <v>88906</v>
      </c>
      <c r="F13" s="54">
        <v>91772</v>
      </c>
      <c r="G13" s="54">
        <v>86332</v>
      </c>
      <c r="H13" s="75">
        <v>76812</v>
      </c>
      <c r="I13" s="54">
        <v>66887</v>
      </c>
      <c r="J13" s="54">
        <v>65336</v>
      </c>
      <c r="K13" s="54">
        <v>58417</v>
      </c>
      <c r="L13" s="55">
        <v>62341</v>
      </c>
      <c r="M13" s="54">
        <v>59887</v>
      </c>
      <c r="N13" s="56">
        <v>63687</v>
      </c>
      <c r="O13" s="57">
        <v>893970</v>
      </c>
      <c r="P13"/>
    </row>
    <row r="14" spans="2:16" ht="21" customHeight="1" x14ac:dyDescent="0.25">
      <c r="B14" s="47" t="s">
        <v>48</v>
      </c>
      <c r="C14" s="48">
        <v>763</v>
      </c>
      <c r="D14" s="49">
        <v>852</v>
      </c>
      <c r="E14" s="49">
        <v>835</v>
      </c>
      <c r="F14" s="49">
        <v>886</v>
      </c>
      <c r="G14" s="49">
        <v>743</v>
      </c>
      <c r="H14" s="74">
        <v>658</v>
      </c>
      <c r="I14" s="49">
        <v>724</v>
      </c>
      <c r="J14" s="49">
        <v>687</v>
      </c>
      <c r="K14" s="49">
        <v>751</v>
      </c>
      <c r="L14" s="50">
        <v>829</v>
      </c>
      <c r="M14" s="49">
        <v>733</v>
      </c>
      <c r="N14" s="51">
        <v>919</v>
      </c>
      <c r="O14" s="52">
        <v>9380</v>
      </c>
      <c r="P14"/>
    </row>
    <row r="15" spans="2:16" ht="21" customHeight="1" x14ac:dyDescent="0.25">
      <c r="B15" s="32" t="s">
        <v>31</v>
      </c>
      <c r="C15" s="53">
        <v>20709</v>
      </c>
      <c r="D15" s="54">
        <v>18779</v>
      </c>
      <c r="E15" s="54">
        <v>19899</v>
      </c>
      <c r="F15" s="54">
        <v>18020</v>
      </c>
      <c r="G15" s="54">
        <v>17357</v>
      </c>
      <c r="H15" s="75">
        <v>14756</v>
      </c>
      <c r="I15" s="54">
        <v>18264</v>
      </c>
      <c r="J15" s="54">
        <v>17267</v>
      </c>
      <c r="K15" s="54">
        <v>15640</v>
      </c>
      <c r="L15" s="55">
        <v>17776</v>
      </c>
      <c r="M15" s="54">
        <v>17856</v>
      </c>
      <c r="N15" s="56">
        <v>17911</v>
      </c>
      <c r="O15" s="57">
        <v>214234</v>
      </c>
      <c r="P15"/>
    </row>
    <row r="16" spans="2:16" ht="21" customHeight="1" x14ac:dyDescent="0.25">
      <c r="B16" s="47" t="s">
        <v>9</v>
      </c>
      <c r="C16" s="48">
        <v>108</v>
      </c>
      <c r="D16" s="49">
        <v>112</v>
      </c>
      <c r="E16" s="49">
        <v>100</v>
      </c>
      <c r="F16" s="49">
        <v>80</v>
      </c>
      <c r="G16" s="49">
        <v>64</v>
      </c>
      <c r="H16" s="74">
        <v>29</v>
      </c>
      <c r="I16" s="49">
        <v>11</v>
      </c>
      <c r="J16" s="49">
        <v>16</v>
      </c>
      <c r="K16" s="49">
        <v>6</v>
      </c>
      <c r="L16" s="50">
        <v>9</v>
      </c>
      <c r="M16" s="49">
        <v>7</v>
      </c>
      <c r="N16" s="51">
        <v>9</v>
      </c>
      <c r="O16" s="52">
        <v>551</v>
      </c>
      <c r="P16"/>
    </row>
    <row r="17" spans="2:16" ht="21" customHeight="1" x14ac:dyDescent="0.25">
      <c r="B17" s="32" t="s">
        <v>32</v>
      </c>
      <c r="C17" s="53">
        <v>10173</v>
      </c>
      <c r="D17" s="54">
        <v>7494</v>
      </c>
      <c r="E17" s="54">
        <v>8493</v>
      </c>
      <c r="F17" s="54">
        <v>7363</v>
      </c>
      <c r="G17" s="54">
        <v>7194</v>
      </c>
      <c r="H17" s="75">
        <v>6281</v>
      </c>
      <c r="I17" s="54">
        <v>7198</v>
      </c>
      <c r="J17" s="54">
        <v>7632</v>
      </c>
      <c r="K17" s="54">
        <v>6898</v>
      </c>
      <c r="L17" s="55">
        <v>7525</v>
      </c>
      <c r="M17" s="54">
        <v>7416</v>
      </c>
      <c r="N17" s="56">
        <v>8123</v>
      </c>
      <c r="O17" s="57">
        <v>91790</v>
      </c>
      <c r="P17"/>
    </row>
    <row r="18" spans="2:16" ht="21" customHeight="1" x14ac:dyDescent="0.25">
      <c r="B18" s="47" t="s">
        <v>2</v>
      </c>
      <c r="C18" s="48">
        <v>1190</v>
      </c>
      <c r="D18" s="49">
        <v>943</v>
      </c>
      <c r="E18" s="49">
        <v>1121</v>
      </c>
      <c r="F18" s="49">
        <v>1061</v>
      </c>
      <c r="G18" s="49">
        <v>1279</v>
      </c>
      <c r="H18" s="74">
        <v>1042</v>
      </c>
      <c r="I18" s="49">
        <v>971</v>
      </c>
      <c r="J18" s="49">
        <v>1085</v>
      </c>
      <c r="K18" s="49">
        <v>1077</v>
      </c>
      <c r="L18" s="50">
        <v>984</v>
      </c>
      <c r="M18" s="49">
        <v>961</v>
      </c>
      <c r="N18" s="51">
        <v>998</v>
      </c>
      <c r="O18" s="52">
        <v>12712</v>
      </c>
      <c r="P18"/>
    </row>
    <row r="19" spans="2:16" ht="21" customHeight="1" x14ac:dyDescent="0.25">
      <c r="B19" s="32" t="s">
        <v>3</v>
      </c>
      <c r="C19" s="53">
        <v>46</v>
      </c>
      <c r="D19" s="54">
        <v>114</v>
      </c>
      <c r="E19" s="54">
        <v>102</v>
      </c>
      <c r="F19" s="54">
        <v>69</v>
      </c>
      <c r="G19" s="54">
        <v>429</v>
      </c>
      <c r="H19" s="75">
        <v>89</v>
      </c>
      <c r="I19" s="54">
        <v>92</v>
      </c>
      <c r="J19" s="54">
        <v>116</v>
      </c>
      <c r="K19" s="54">
        <v>81</v>
      </c>
      <c r="L19" s="55">
        <v>73</v>
      </c>
      <c r="M19" s="54">
        <v>81</v>
      </c>
      <c r="N19" s="56">
        <v>69</v>
      </c>
      <c r="O19" s="57">
        <v>1361</v>
      </c>
      <c r="P19"/>
    </row>
    <row r="20" spans="2:16" ht="21" customHeight="1" x14ac:dyDescent="0.25">
      <c r="B20" s="47" t="s">
        <v>1</v>
      </c>
      <c r="C20" s="48">
        <v>19</v>
      </c>
      <c r="D20" s="49">
        <v>20</v>
      </c>
      <c r="E20" s="49">
        <v>23</v>
      </c>
      <c r="F20" s="49">
        <v>32</v>
      </c>
      <c r="G20" s="49">
        <v>15</v>
      </c>
      <c r="H20" s="74">
        <v>33</v>
      </c>
      <c r="I20" s="49">
        <v>31</v>
      </c>
      <c r="J20" s="49">
        <v>26</v>
      </c>
      <c r="K20" s="49">
        <v>27</v>
      </c>
      <c r="L20" s="50">
        <v>15</v>
      </c>
      <c r="M20" s="49">
        <v>12</v>
      </c>
      <c r="N20" s="51">
        <v>12</v>
      </c>
      <c r="O20" s="52">
        <v>265</v>
      </c>
      <c r="P20"/>
    </row>
    <row r="21" spans="2:16" ht="21" customHeight="1" x14ac:dyDescent="0.25">
      <c r="B21" s="32" t="s">
        <v>8</v>
      </c>
      <c r="C21" s="53">
        <v>775</v>
      </c>
      <c r="D21" s="54">
        <v>678</v>
      </c>
      <c r="E21" s="54">
        <v>801</v>
      </c>
      <c r="F21" s="54">
        <v>702</v>
      </c>
      <c r="G21" s="54">
        <v>754</v>
      </c>
      <c r="H21" s="75">
        <v>755</v>
      </c>
      <c r="I21" s="54">
        <v>861</v>
      </c>
      <c r="J21" s="54">
        <v>837</v>
      </c>
      <c r="K21" s="54">
        <v>858</v>
      </c>
      <c r="L21" s="55">
        <v>928</v>
      </c>
      <c r="M21" s="54">
        <v>811</v>
      </c>
      <c r="N21" s="56">
        <v>887</v>
      </c>
      <c r="O21" s="57">
        <v>9647</v>
      </c>
      <c r="P21"/>
    </row>
    <row r="22" spans="2:16" ht="21" customHeight="1" x14ac:dyDescent="0.25">
      <c r="B22" s="47" t="s">
        <v>34</v>
      </c>
      <c r="C22" s="48">
        <v>49</v>
      </c>
      <c r="D22" s="49">
        <v>29</v>
      </c>
      <c r="E22" s="49">
        <v>55</v>
      </c>
      <c r="F22" s="49">
        <v>39</v>
      </c>
      <c r="G22" s="49">
        <v>30</v>
      </c>
      <c r="H22" s="74">
        <v>28</v>
      </c>
      <c r="I22" s="49">
        <v>29</v>
      </c>
      <c r="J22" s="49">
        <v>35</v>
      </c>
      <c r="K22" s="49">
        <v>35</v>
      </c>
      <c r="L22" s="50">
        <v>34</v>
      </c>
      <c r="M22" s="49">
        <v>20</v>
      </c>
      <c r="N22" s="51">
        <v>30</v>
      </c>
      <c r="O22" s="52">
        <v>413</v>
      </c>
      <c r="P22"/>
    </row>
    <row r="23" spans="2:16" ht="21" customHeight="1" x14ac:dyDescent="0.25">
      <c r="B23" s="32" t="s">
        <v>33</v>
      </c>
      <c r="C23" s="53">
        <v>221</v>
      </c>
      <c r="D23" s="54">
        <v>229</v>
      </c>
      <c r="E23" s="54">
        <v>274</v>
      </c>
      <c r="F23" s="54">
        <v>226</v>
      </c>
      <c r="G23" s="54">
        <v>254</v>
      </c>
      <c r="H23" s="75">
        <v>205</v>
      </c>
      <c r="I23" s="54">
        <v>75</v>
      </c>
      <c r="J23" s="54">
        <v>111</v>
      </c>
      <c r="K23" s="54">
        <v>91</v>
      </c>
      <c r="L23" s="55">
        <v>115</v>
      </c>
      <c r="M23" s="54">
        <v>101</v>
      </c>
      <c r="N23" s="56">
        <v>117</v>
      </c>
      <c r="O23" s="57">
        <v>2019</v>
      </c>
      <c r="P23"/>
    </row>
    <row r="24" spans="2:16" ht="21" customHeight="1" x14ac:dyDescent="0.25">
      <c r="B24" s="47" t="s">
        <v>29</v>
      </c>
      <c r="C24" s="48">
        <v>5212</v>
      </c>
      <c r="D24" s="49">
        <v>4872</v>
      </c>
      <c r="E24" s="49">
        <v>5596</v>
      </c>
      <c r="F24" s="49">
        <v>4857</v>
      </c>
      <c r="G24" s="49">
        <v>4637</v>
      </c>
      <c r="H24" s="74">
        <v>3888</v>
      </c>
      <c r="I24" s="49">
        <v>4540</v>
      </c>
      <c r="J24" s="49">
        <v>4965</v>
      </c>
      <c r="K24" s="49">
        <v>4560</v>
      </c>
      <c r="L24" s="50">
        <v>4907</v>
      </c>
      <c r="M24" s="49">
        <v>4683</v>
      </c>
      <c r="N24" s="51">
        <v>5290</v>
      </c>
      <c r="O24" s="52">
        <v>58007</v>
      </c>
      <c r="P24"/>
    </row>
    <row r="25" spans="2:16" ht="21" customHeight="1" x14ac:dyDescent="0.25">
      <c r="B25" s="32" t="s">
        <v>0</v>
      </c>
      <c r="C25" s="53">
        <v>8784</v>
      </c>
      <c r="D25" s="54">
        <v>8302</v>
      </c>
      <c r="E25" s="54">
        <v>9503</v>
      </c>
      <c r="F25" s="54">
        <v>8389</v>
      </c>
      <c r="G25" s="54">
        <v>8054</v>
      </c>
      <c r="H25" s="75">
        <v>7052</v>
      </c>
      <c r="I25" s="54">
        <v>8088</v>
      </c>
      <c r="J25" s="54">
        <v>8664</v>
      </c>
      <c r="K25" s="54">
        <v>7837</v>
      </c>
      <c r="L25" s="55">
        <v>8582</v>
      </c>
      <c r="M25" s="54">
        <v>8178</v>
      </c>
      <c r="N25" s="56">
        <v>9174</v>
      </c>
      <c r="O25" s="57">
        <v>100607</v>
      </c>
      <c r="P25"/>
    </row>
    <row r="26" spans="2:16" ht="21" customHeight="1" x14ac:dyDescent="0.25">
      <c r="B26" s="47" t="s">
        <v>35</v>
      </c>
      <c r="C26" s="48">
        <v>2797</v>
      </c>
      <c r="D26" s="49">
        <v>2752</v>
      </c>
      <c r="E26" s="49">
        <v>3106</v>
      </c>
      <c r="F26" s="49">
        <v>2830</v>
      </c>
      <c r="G26" s="49">
        <v>2663</v>
      </c>
      <c r="H26" s="74">
        <v>2409</v>
      </c>
      <c r="I26" s="49">
        <v>2687</v>
      </c>
      <c r="J26" s="49">
        <v>2862</v>
      </c>
      <c r="K26" s="49">
        <v>2419</v>
      </c>
      <c r="L26" s="50">
        <v>2747</v>
      </c>
      <c r="M26" s="49">
        <v>2684</v>
      </c>
      <c r="N26" s="51">
        <v>2997</v>
      </c>
      <c r="O26" s="52">
        <v>32953</v>
      </c>
      <c r="P26"/>
    </row>
    <row r="27" spans="2:16" ht="21" customHeight="1" x14ac:dyDescent="0.25">
      <c r="B27" s="32" t="s">
        <v>5</v>
      </c>
      <c r="C27" s="53">
        <v>77818</v>
      </c>
      <c r="D27" s="54">
        <v>68534</v>
      </c>
      <c r="E27" s="54">
        <v>64848</v>
      </c>
      <c r="F27" s="54">
        <v>56815</v>
      </c>
      <c r="G27" s="54">
        <v>49092</v>
      </c>
      <c r="H27" s="75">
        <v>39290</v>
      </c>
      <c r="I27" s="54">
        <v>32968</v>
      </c>
      <c r="J27" s="54">
        <v>34386</v>
      </c>
      <c r="K27" s="54">
        <v>29599</v>
      </c>
      <c r="L27" s="55">
        <v>30190</v>
      </c>
      <c r="M27" s="54">
        <v>27768</v>
      </c>
      <c r="N27" s="56">
        <v>33259</v>
      </c>
      <c r="O27" s="57">
        <v>544567</v>
      </c>
      <c r="P27"/>
    </row>
    <row r="28" spans="2:16" ht="21" customHeight="1" x14ac:dyDescent="0.25">
      <c r="B28" s="47" t="s">
        <v>4</v>
      </c>
      <c r="C28" s="48">
        <v>252140</v>
      </c>
      <c r="D28" s="49">
        <v>234117</v>
      </c>
      <c r="E28" s="49">
        <v>242929</v>
      </c>
      <c r="F28" s="49">
        <v>218366</v>
      </c>
      <c r="G28" s="49">
        <v>215633</v>
      </c>
      <c r="H28" s="74">
        <v>181349</v>
      </c>
      <c r="I28" s="49">
        <v>191611</v>
      </c>
      <c r="J28" s="49">
        <v>185869</v>
      </c>
      <c r="K28" s="49">
        <v>166418</v>
      </c>
      <c r="L28" s="50">
        <v>184740</v>
      </c>
      <c r="M28" s="49">
        <v>181277</v>
      </c>
      <c r="N28" s="51">
        <v>189930</v>
      </c>
      <c r="O28" s="52">
        <v>2444379</v>
      </c>
      <c r="P28"/>
    </row>
    <row r="29" spans="2:16" ht="21" customHeight="1" x14ac:dyDescent="0.25">
      <c r="B29" s="32" t="s">
        <v>6</v>
      </c>
      <c r="C29" s="53">
        <v>4459</v>
      </c>
      <c r="D29" s="54">
        <v>3058</v>
      </c>
      <c r="E29" s="54">
        <v>3335</v>
      </c>
      <c r="F29" s="54">
        <v>2946</v>
      </c>
      <c r="G29" s="54">
        <v>2802</v>
      </c>
      <c r="H29" s="75">
        <v>2170</v>
      </c>
      <c r="I29" s="54">
        <v>2686</v>
      </c>
      <c r="J29" s="54">
        <v>3864</v>
      </c>
      <c r="K29" s="54">
        <v>3025</v>
      </c>
      <c r="L29" s="55">
        <v>3378</v>
      </c>
      <c r="M29" s="54">
        <v>3113</v>
      </c>
      <c r="N29" s="56">
        <v>3525</v>
      </c>
      <c r="O29" s="57">
        <v>38361</v>
      </c>
      <c r="P29"/>
    </row>
    <row r="30" spans="2:16" ht="21" customHeight="1" x14ac:dyDescent="0.25">
      <c r="B30" s="47" t="s">
        <v>7</v>
      </c>
      <c r="C30" s="48">
        <v>225</v>
      </c>
      <c r="D30" s="49">
        <v>219</v>
      </c>
      <c r="E30" s="49">
        <v>225</v>
      </c>
      <c r="F30" s="49">
        <v>222</v>
      </c>
      <c r="G30" s="49">
        <v>200</v>
      </c>
      <c r="H30" s="74">
        <v>193</v>
      </c>
      <c r="I30" s="49">
        <v>230</v>
      </c>
      <c r="J30" s="49">
        <v>245</v>
      </c>
      <c r="K30" s="49">
        <v>196</v>
      </c>
      <c r="L30" s="50">
        <v>186</v>
      </c>
      <c r="M30" s="49">
        <v>227</v>
      </c>
      <c r="N30" s="51">
        <v>206</v>
      </c>
      <c r="O30" s="52">
        <v>2574</v>
      </c>
      <c r="P30"/>
    </row>
    <row r="31" spans="2:16" ht="21" customHeight="1" x14ac:dyDescent="0.25">
      <c r="B31" s="62" t="s">
        <v>103</v>
      </c>
      <c r="C31" s="63"/>
      <c r="D31" s="63"/>
      <c r="E31" s="63"/>
      <c r="F31" s="63"/>
      <c r="G31" s="63"/>
      <c r="H31" s="63"/>
      <c r="I31" s="63"/>
      <c r="J31" s="63"/>
      <c r="K31" s="63"/>
      <c r="L31" s="64"/>
      <c r="M31" s="64"/>
      <c r="N31" s="64"/>
      <c r="O31" s="65" t="s">
        <v>68</v>
      </c>
      <c r="P31"/>
    </row>
    <row r="32" spans="2:16" ht="21" customHeight="1" x14ac:dyDescent="0.25">
      <c r="B32" s="11"/>
      <c r="P32"/>
    </row>
    <row r="33" spans="2:16" ht="21" customHeight="1" x14ac:dyDescent="0.25">
      <c r="B33" s="36" t="s">
        <v>54</v>
      </c>
      <c r="C33" s="37" t="s">
        <v>10</v>
      </c>
      <c r="D33" s="38" t="s">
        <v>11</v>
      </c>
      <c r="E33" s="39" t="s">
        <v>12</v>
      </c>
      <c r="F33" s="39" t="s">
        <v>13</v>
      </c>
      <c r="G33" s="40" t="s">
        <v>14</v>
      </c>
      <c r="H33" s="38" t="s">
        <v>15</v>
      </c>
      <c r="I33" s="39" t="s">
        <v>16</v>
      </c>
      <c r="J33" s="39" t="s">
        <v>17</v>
      </c>
      <c r="K33" s="38" t="s">
        <v>18</v>
      </c>
      <c r="L33" s="39" t="s">
        <v>19</v>
      </c>
      <c r="M33" s="40" t="s">
        <v>20</v>
      </c>
      <c r="N33" s="41" t="s">
        <v>21</v>
      </c>
      <c r="O33" s="40" t="s">
        <v>22</v>
      </c>
      <c r="P33"/>
    </row>
    <row r="34" spans="2:16" ht="18" customHeight="1" x14ac:dyDescent="0.25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/>
    </row>
    <row r="35" spans="2:16" ht="21" customHeight="1" x14ac:dyDescent="0.25">
      <c r="B35" s="47" t="s">
        <v>58</v>
      </c>
      <c r="C35" s="48">
        <v>20</v>
      </c>
      <c r="D35" s="49">
        <v>24</v>
      </c>
      <c r="E35" s="49">
        <v>32</v>
      </c>
      <c r="F35" s="49">
        <v>20</v>
      </c>
      <c r="G35" s="49">
        <v>15</v>
      </c>
      <c r="H35" s="74">
        <v>19</v>
      </c>
      <c r="I35" s="49">
        <v>22</v>
      </c>
      <c r="J35" s="49">
        <v>7</v>
      </c>
      <c r="K35" s="49">
        <v>13</v>
      </c>
      <c r="L35" s="50">
        <v>29</v>
      </c>
      <c r="M35" s="49">
        <v>16</v>
      </c>
      <c r="N35" s="51">
        <v>23</v>
      </c>
      <c r="O35" s="52">
        <v>240</v>
      </c>
      <c r="P35"/>
    </row>
    <row r="36" spans="2:16" ht="21" customHeight="1" x14ac:dyDescent="0.25">
      <c r="B36" s="32" t="s">
        <v>59</v>
      </c>
      <c r="C36" s="53">
        <v>25</v>
      </c>
      <c r="D36" s="54">
        <v>24</v>
      </c>
      <c r="E36" s="54">
        <v>33</v>
      </c>
      <c r="F36" s="54">
        <v>35</v>
      </c>
      <c r="G36" s="54">
        <v>33</v>
      </c>
      <c r="H36" s="75">
        <v>25</v>
      </c>
      <c r="I36" s="54">
        <v>40</v>
      </c>
      <c r="J36" s="54">
        <v>33</v>
      </c>
      <c r="K36" s="54">
        <v>23</v>
      </c>
      <c r="L36" s="55">
        <v>32</v>
      </c>
      <c r="M36" s="54">
        <v>34</v>
      </c>
      <c r="N36" s="56">
        <v>41</v>
      </c>
      <c r="O36" s="57">
        <v>378</v>
      </c>
      <c r="P36"/>
    </row>
    <row r="37" spans="2:16" ht="21" customHeight="1" x14ac:dyDescent="0.25">
      <c r="B37" s="47" t="s">
        <v>60</v>
      </c>
      <c r="C37" s="48">
        <v>62</v>
      </c>
      <c r="D37" s="49">
        <v>83</v>
      </c>
      <c r="E37" s="49">
        <v>65</v>
      </c>
      <c r="F37" s="49">
        <v>63</v>
      </c>
      <c r="G37" s="49">
        <v>76</v>
      </c>
      <c r="H37" s="74">
        <v>58</v>
      </c>
      <c r="I37" s="49">
        <v>37</v>
      </c>
      <c r="J37" s="49">
        <v>42</v>
      </c>
      <c r="K37" s="49">
        <v>48</v>
      </c>
      <c r="L37" s="50">
        <v>42</v>
      </c>
      <c r="M37" s="49">
        <v>32</v>
      </c>
      <c r="N37" s="51">
        <v>48</v>
      </c>
      <c r="O37" s="52">
        <v>656</v>
      </c>
      <c r="P37"/>
    </row>
    <row r="38" spans="2:16" ht="21" customHeight="1" x14ac:dyDescent="0.25">
      <c r="B38" s="32" t="s">
        <v>61</v>
      </c>
      <c r="C38" s="53">
        <v>34</v>
      </c>
      <c r="D38" s="54">
        <v>38</v>
      </c>
      <c r="E38" s="54">
        <v>33</v>
      </c>
      <c r="F38" s="54">
        <v>31</v>
      </c>
      <c r="G38" s="54">
        <v>28</v>
      </c>
      <c r="H38" s="75">
        <v>22</v>
      </c>
      <c r="I38" s="54">
        <v>24</v>
      </c>
      <c r="J38" s="54">
        <v>17</v>
      </c>
      <c r="K38" s="54">
        <v>30</v>
      </c>
      <c r="L38" s="55">
        <v>13</v>
      </c>
      <c r="M38" s="54">
        <v>26</v>
      </c>
      <c r="N38" s="56">
        <v>22</v>
      </c>
      <c r="O38" s="57">
        <v>318</v>
      </c>
      <c r="P38"/>
    </row>
    <row r="39" spans="2:16" ht="21" customHeight="1" x14ac:dyDescent="0.25">
      <c r="B39" s="47" t="s">
        <v>62</v>
      </c>
      <c r="C39" s="48">
        <v>284</v>
      </c>
      <c r="D39" s="49">
        <v>226</v>
      </c>
      <c r="E39" s="49">
        <v>283</v>
      </c>
      <c r="F39" s="49">
        <v>278</v>
      </c>
      <c r="G39" s="49">
        <v>233</v>
      </c>
      <c r="H39" s="74">
        <v>240</v>
      </c>
      <c r="I39" s="49">
        <v>532</v>
      </c>
      <c r="J39" s="49">
        <v>596</v>
      </c>
      <c r="K39" s="49">
        <v>580</v>
      </c>
      <c r="L39" s="50">
        <v>564</v>
      </c>
      <c r="M39" s="49">
        <v>501</v>
      </c>
      <c r="N39" s="51">
        <v>495</v>
      </c>
      <c r="O39" s="52">
        <v>4812</v>
      </c>
      <c r="P39"/>
    </row>
    <row r="40" spans="2:16" ht="21" customHeight="1" x14ac:dyDescent="0.25">
      <c r="B40" s="32" t="s">
        <v>57</v>
      </c>
      <c r="C40" s="53">
        <v>8359</v>
      </c>
      <c r="D40" s="54">
        <v>7907</v>
      </c>
      <c r="E40" s="54">
        <v>9057</v>
      </c>
      <c r="F40" s="54">
        <v>7962</v>
      </c>
      <c r="G40" s="54">
        <v>7669</v>
      </c>
      <c r="H40" s="75">
        <v>6688</v>
      </c>
      <c r="I40" s="54">
        <v>7433</v>
      </c>
      <c r="J40" s="54">
        <v>7969</v>
      </c>
      <c r="K40" s="54">
        <v>7143</v>
      </c>
      <c r="L40" s="55">
        <v>7902</v>
      </c>
      <c r="M40" s="54">
        <v>7569</v>
      </c>
      <c r="N40" s="56">
        <v>8545</v>
      </c>
      <c r="O40" s="57">
        <v>94203</v>
      </c>
      <c r="P40"/>
    </row>
    <row r="41" spans="2:16" ht="21" customHeight="1" x14ac:dyDescent="0.25">
      <c r="B41" s="9" t="s">
        <v>103</v>
      </c>
      <c r="N41" s="10"/>
      <c r="P41"/>
    </row>
    <row r="42" spans="2:16" ht="21" customHeight="1" x14ac:dyDescent="0.25">
      <c r="B42" s="9"/>
      <c r="N42" s="10"/>
      <c r="P42"/>
    </row>
    <row r="43" spans="2:16" ht="117.75" customHeight="1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</row>
    <row r="44" spans="2:16" ht="51" customHeight="1" x14ac:dyDescent="0.2">
      <c r="B44" s="86" t="s">
        <v>97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</row>
    <row r="45" spans="2:16" s="6" customFormat="1" ht="49.5" customHeight="1" x14ac:dyDescent="0.25">
      <c r="B45" s="84" t="s">
        <v>102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</row>
    <row r="46" spans="2:16" ht="21" customHeight="1" x14ac:dyDescent="0.2">
      <c r="B46" s="16" t="s">
        <v>54</v>
      </c>
      <c r="C46" s="17" t="s">
        <v>10</v>
      </c>
      <c r="D46" s="18" t="s">
        <v>11</v>
      </c>
      <c r="E46" s="19" t="s">
        <v>12</v>
      </c>
      <c r="F46" s="19" t="s">
        <v>13</v>
      </c>
      <c r="G46" s="20" t="s">
        <v>14</v>
      </c>
      <c r="H46" s="18" t="s">
        <v>15</v>
      </c>
      <c r="I46" s="20" t="s">
        <v>16</v>
      </c>
      <c r="J46" s="19" t="s">
        <v>17</v>
      </c>
      <c r="K46" s="18" t="s">
        <v>18</v>
      </c>
      <c r="L46" s="19" t="s">
        <v>19</v>
      </c>
      <c r="M46" s="20" t="s">
        <v>20</v>
      </c>
      <c r="N46" s="21" t="s">
        <v>21</v>
      </c>
      <c r="O46" s="20" t="s">
        <v>22</v>
      </c>
      <c r="P46" s="2"/>
    </row>
    <row r="47" spans="2:16" s="12" customFormat="1" ht="18" customHeight="1" x14ac:dyDescent="0.2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 t="s">
        <v>99</v>
      </c>
      <c r="P47" s="15"/>
    </row>
    <row r="48" spans="2:16" ht="21" customHeight="1" x14ac:dyDescent="0.2">
      <c r="B48" s="42" t="s">
        <v>75</v>
      </c>
      <c r="C48" s="43">
        <v>66175</v>
      </c>
      <c r="D48" s="44">
        <v>64735</v>
      </c>
      <c r="E48" s="44">
        <v>69164</v>
      </c>
      <c r="F48" s="44">
        <v>63016</v>
      </c>
      <c r="G48" s="44">
        <v>64219</v>
      </c>
      <c r="H48" s="79">
        <v>56370</v>
      </c>
      <c r="I48" s="44">
        <v>62204</v>
      </c>
      <c r="J48" s="44">
        <v>60679</v>
      </c>
      <c r="K48" s="79">
        <v>64965</v>
      </c>
      <c r="L48" s="44">
        <v>66064</v>
      </c>
      <c r="M48" s="44">
        <v>61421</v>
      </c>
      <c r="N48" s="45">
        <v>65104</v>
      </c>
      <c r="O48" s="46">
        <v>764116</v>
      </c>
      <c r="P48" s="2"/>
    </row>
    <row r="49" spans="2:16" ht="21" customHeight="1" x14ac:dyDescent="0.2">
      <c r="B49" s="33" t="s">
        <v>76</v>
      </c>
      <c r="C49" s="29">
        <v>310</v>
      </c>
      <c r="D49" s="30">
        <v>294</v>
      </c>
      <c r="E49" s="30">
        <v>278</v>
      </c>
      <c r="F49" s="30">
        <v>288</v>
      </c>
      <c r="G49" s="30">
        <v>335</v>
      </c>
      <c r="H49" s="78">
        <v>305</v>
      </c>
      <c r="I49" s="30">
        <v>344</v>
      </c>
      <c r="J49" s="30">
        <v>281</v>
      </c>
      <c r="K49" s="78">
        <v>346</v>
      </c>
      <c r="L49" s="30">
        <v>336</v>
      </c>
      <c r="M49" s="30">
        <v>272</v>
      </c>
      <c r="N49" s="31">
        <v>299</v>
      </c>
      <c r="O49" s="34">
        <v>3688</v>
      </c>
      <c r="P49" s="2"/>
    </row>
    <row r="50" spans="2:16" ht="21" customHeight="1" x14ac:dyDescent="0.2">
      <c r="B50" s="42" t="s">
        <v>77</v>
      </c>
      <c r="C50" s="43">
        <v>2725</v>
      </c>
      <c r="D50" s="44">
        <v>2620</v>
      </c>
      <c r="E50" s="44">
        <v>2833</v>
      </c>
      <c r="F50" s="44">
        <v>2739</v>
      </c>
      <c r="G50" s="44">
        <v>2668</v>
      </c>
      <c r="H50" s="79">
        <v>2315</v>
      </c>
      <c r="I50" s="44">
        <v>2546</v>
      </c>
      <c r="J50" s="44">
        <v>2743</v>
      </c>
      <c r="K50" s="79">
        <v>2482</v>
      </c>
      <c r="L50" s="44">
        <v>2680</v>
      </c>
      <c r="M50" s="44">
        <v>2542</v>
      </c>
      <c r="N50" s="45">
        <v>2787</v>
      </c>
      <c r="O50" s="46">
        <v>31680</v>
      </c>
      <c r="P50" s="2"/>
    </row>
    <row r="51" spans="2:16" ht="21" customHeight="1" x14ac:dyDescent="0.2">
      <c r="B51" s="33" t="s">
        <v>78</v>
      </c>
      <c r="C51" s="29">
        <v>441</v>
      </c>
      <c r="D51" s="30">
        <v>548</v>
      </c>
      <c r="E51" s="30">
        <v>511</v>
      </c>
      <c r="F51" s="30">
        <v>523</v>
      </c>
      <c r="G51" s="30">
        <v>563</v>
      </c>
      <c r="H51" s="78">
        <v>551</v>
      </c>
      <c r="I51" s="30">
        <v>557</v>
      </c>
      <c r="J51" s="30">
        <v>612</v>
      </c>
      <c r="K51" s="78">
        <v>531</v>
      </c>
      <c r="L51" s="30">
        <v>482</v>
      </c>
      <c r="M51" s="30">
        <v>374</v>
      </c>
      <c r="N51" s="31">
        <v>448</v>
      </c>
      <c r="O51" s="34">
        <v>6141</v>
      </c>
      <c r="P51" s="2"/>
    </row>
    <row r="52" spans="2:16" ht="21" customHeight="1" x14ac:dyDescent="0.2">
      <c r="B52" s="42" t="s">
        <v>79</v>
      </c>
      <c r="C52" s="43">
        <v>11</v>
      </c>
      <c r="D52" s="44">
        <v>17</v>
      </c>
      <c r="E52" s="44">
        <v>16</v>
      </c>
      <c r="F52" s="44">
        <v>9</v>
      </c>
      <c r="G52" s="44">
        <v>11</v>
      </c>
      <c r="H52" s="79">
        <v>12</v>
      </c>
      <c r="I52" s="44">
        <v>6</v>
      </c>
      <c r="J52" s="44">
        <v>11</v>
      </c>
      <c r="K52" s="79">
        <v>8</v>
      </c>
      <c r="L52" s="44">
        <v>15</v>
      </c>
      <c r="M52" s="44">
        <v>8</v>
      </c>
      <c r="N52" s="45">
        <v>13</v>
      </c>
      <c r="O52" s="46">
        <v>137</v>
      </c>
      <c r="P52" s="2"/>
    </row>
    <row r="53" spans="2:16" ht="21" customHeight="1" x14ac:dyDescent="0.2">
      <c r="B53" s="33" t="s">
        <v>80</v>
      </c>
      <c r="C53" s="29">
        <v>20144</v>
      </c>
      <c r="D53" s="30">
        <v>18066</v>
      </c>
      <c r="E53" s="30">
        <v>18832</v>
      </c>
      <c r="F53" s="30">
        <v>18463</v>
      </c>
      <c r="G53" s="30">
        <v>18584</v>
      </c>
      <c r="H53" s="78">
        <v>16425</v>
      </c>
      <c r="I53" s="30">
        <v>17754</v>
      </c>
      <c r="J53" s="30">
        <v>16623</v>
      </c>
      <c r="K53" s="78">
        <v>18169</v>
      </c>
      <c r="L53" s="30">
        <v>18682</v>
      </c>
      <c r="M53" s="30">
        <v>16158</v>
      </c>
      <c r="N53" s="31">
        <v>18607</v>
      </c>
      <c r="O53" s="34">
        <v>216507</v>
      </c>
      <c r="P53" s="2"/>
    </row>
    <row r="54" spans="2:16" ht="21" customHeight="1" x14ac:dyDescent="0.2">
      <c r="B54" s="42" t="s">
        <v>81</v>
      </c>
      <c r="C54" s="43">
        <v>17373</v>
      </c>
      <c r="D54" s="44">
        <v>17384</v>
      </c>
      <c r="E54" s="44">
        <v>15504</v>
      </c>
      <c r="F54" s="44">
        <v>15698</v>
      </c>
      <c r="G54" s="44">
        <v>17171</v>
      </c>
      <c r="H54" s="79">
        <v>16285</v>
      </c>
      <c r="I54" s="44">
        <v>16892</v>
      </c>
      <c r="J54" s="44">
        <v>16259</v>
      </c>
      <c r="K54" s="79">
        <v>17111</v>
      </c>
      <c r="L54" s="44">
        <v>16987</v>
      </c>
      <c r="M54" s="44">
        <v>15158</v>
      </c>
      <c r="N54" s="45">
        <v>15128</v>
      </c>
      <c r="O54" s="46">
        <v>196950</v>
      </c>
      <c r="P54" s="2"/>
    </row>
    <row r="55" spans="2:16" ht="21" customHeight="1" x14ac:dyDescent="0.2">
      <c r="B55" s="33" t="s">
        <v>82</v>
      </c>
      <c r="C55" s="29">
        <v>14742</v>
      </c>
      <c r="D55" s="30">
        <v>14475</v>
      </c>
      <c r="E55" s="30">
        <v>13416</v>
      </c>
      <c r="F55" s="30">
        <v>13759</v>
      </c>
      <c r="G55" s="30">
        <v>15007</v>
      </c>
      <c r="H55" s="78">
        <v>13986</v>
      </c>
      <c r="I55" s="30">
        <v>14826</v>
      </c>
      <c r="J55" s="30">
        <v>14322</v>
      </c>
      <c r="K55" s="78">
        <v>15089</v>
      </c>
      <c r="L55" s="30">
        <v>14994</v>
      </c>
      <c r="M55" s="30">
        <v>13093</v>
      </c>
      <c r="N55" s="31">
        <v>12954</v>
      </c>
      <c r="O55" s="34">
        <v>170663</v>
      </c>
      <c r="P55" s="2"/>
    </row>
    <row r="56" spans="2:16" ht="21" customHeight="1" x14ac:dyDescent="0.2">
      <c r="B56" s="42" t="s">
        <v>83</v>
      </c>
      <c r="C56" s="43">
        <v>938</v>
      </c>
      <c r="D56" s="44">
        <v>980</v>
      </c>
      <c r="E56" s="44">
        <v>1007</v>
      </c>
      <c r="F56" s="44">
        <v>1135</v>
      </c>
      <c r="G56" s="44">
        <v>1305</v>
      </c>
      <c r="H56" s="79">
        <v>1209</v>
      </c>
      <c r="I56" s="44">
        <v>1231</v>
      </c>
      <c r="J56" s="44">
        <v>1201</v>
      </c>
      <c r="K56" s="79">
        <v>1291</v>
      </c>
      <c r="L56" s="44">
        <v>1367</v>
      </c>
      <c r="M56" s="44">
        <v>967</v>
      </c>
      <c r="N56" s="45">
        <v>811</v>
      </c>
      <c r="O56" s="46">
        <v>13442</v>
      </c>
      <c r="P56" s="2"/>
    </row>
    <row r="57" spans="2:16" ht="21" customHeight="1" x14ac:dyDescent="0.2">
      <c r="B57" s="33" t="s">
        <v>84</v>
      </c>
      <c r="C57" s="29">
        <v>535</v>
      </c>
      <c r="D57" s="30">
        <v>574</v>
      </c>
      <c r="E57" s="30">
        <v>630</v>
      </c>
      <c r="F57" s="30">
        <v>803</v>
      </c>
      <c r="G57" s="30">
        <v>695</v>
      </c>
      <c r="H57" s="78">
        <v>725</v>
      </c>
      <c r="I57" s="30">
        <v>717</v>
      </c>
      <c r="J57" s="30">
        <v>838</v>
      </c>
      <c r="K57" s="78">
        <v>826</v>
      </c>
      <c r="L57" s="30">
        <v>742</v>
      </c>
      <c r="M57" s="30">
        <v>735</v>
      </c>
      <c r="N57" s="31">
        <v>647</v>
      </c>
      <c r="O57" s="34">
        <v>8467</v>
      </c>
      <c r="P57" s="2"/>
    </row>
    <row r="58" spans="2:16" ht="21" customHeight="1" x14ac:dyDescent="0.2">
      <c r="B58" s="42" t="s">
        <v>85</v>
      </c>
      <c r="C58" s="43">
        <v>7846</v>
      </c>
      <c r="D58" s="44">
        <v>8265</v>
      </c>
      <c r="E58" s="44">
        <v>8539</v>
      </c>
      <c r="F58" s="44">
        <v>8254</v>
      </c>
      <c r="G58" s="44">
        <v>8879</v>
      </c>
      <c r="H58" s="79">
        <v>7955</v>
      </c>
      <c r="I58" s="44">
        <v>7965</v>
      </c>
      <c r="J58" s="44">
        <v>7474</v>
      </c>
      <c r="K58" s="79">
        <v>7652</v>
      </c>
      <c r="L58" s="44">
        <v>7728</v>
      </c>
      <c r="M58" s="44">
        <v>6225</v>
      </c>
      <c r="N58" s="45">
        <v>6890</v>
      </c>
      <c r="O58" s="46">
        <v>93672</v>
      </c>
      <c r="P58" s="2"/>
    </row>
    <row r="59" spans="2:16" ht="21" customHeight="1" x14ac:dyDescent="0.2">
      <c r="B59" s="33" t="s">
        <v>86</v>
      </c>
      <c r="C59" s="29">
        <v>988</v>
      </c>
      <c r="D59" s="30">
        <v>973</v>
      </c>
      <c r="E59" s="30">
        <v>892</v>
      </c>
      <c r="F59" s="30">
        <v>1032</v>
      </c>
      <c r="G59" s="30">
        <v>1055</v>
      </c>
      <c r="H59" s="78">
        <v>971</v>
      </c>
      <c r="I59" s="30">
        <v>1066</v>
      </c>
      <c r="J59" s="30">
        <v>1044</v>
      </c>
      <c r="K59" s="78">
        <v>1200</v>
      </c>
      <c r="L59" s="30">
        <v>1014</v>
      </c>
      <c r="M59" s="30">
        <v>934</v>
      </c>
      <c r="N59" s="31">
        <v>867</v>
      </c>
      <c r="O59" s="34">
        <v>12036</v>
      </c>
      <c r="P59" s="2"/>
    </row>
    <row r="60" spans="2:16" ht="21" customHeight="1" x14ac:dyDescent="0.2">
      <c r="B60" s="42" t="s">
        <v>87</v>
      </c>
      <c r="C60" s="43">
        <v>2262</v>
      </c>
      <c r="D60" s="44">
        <v>2463</v>
      </c>
      <c r="E60" s="44">
        <v>2576</v>
      </c>
      <c r="F60" s="44">
        <v>2600</v>
      </c>
      <c r="G60" s="44">
        <v>2901</v>
      </c>
      <c r="H60" s="79">
        <v>2621</v>
      </c>
      <c r="I60" s="44">
        <v>2994</v>
      </c>
      <c r="J60" s="44">
        <v>2931</v>
      </c>
      <c r="K60" s="79">
        <v>2907</v>
      </c>
      <c r="L60" s="44">
        <v>2866</v>
      </c>
      <c r="M60" s="44">
        <v>2338</v>
      </c>
      <c r="N60" s="45">
        <v>2458</v>
      </c>
      <c r="O60" s="46">
        <v>31917</v>
      </c>
      <c r="P60" s="3"/>
    </row>
    <row r="61" spans="2:16" ht="21" customHeight="1" x14ac:dyDescent="0.2">
      <c r="B61" s="33" t="s">
        <v>88</v>
      </c>
      <c r="C61" s="29">
        <v>34</v>
      </c>
      <c r="D61" s="30">
        <v>66</v>
      </c>
      <c r="E61" s="30">
        <v>53</v>
      </c>
      <c r="F61" s="30">
        <v>47</v>
      </c>
      <c r="G61" s="30">
        <v>53</v>
      </c>
      <c r="H61" s="78">
        <v>48</v>
      </c>
      <c r="I61" s="30">
        <v>58</v>
      </c>
      <c r="J61" s="30">
        <v>95</v>
      </c>
      <c r="K61" s="78">
        <v>93</v>
      </c>
      <c r="L61" s="30">
        <v>102</v>
      </c>
      <c r="M61" s="30">
        <v>94</v>
      </c>
      <c r="N61" s="31">
        <v>68</v>
      </c>
      <c r="O61" s="34">
        <v>811</v>
      </c>
      <c r="P61" s="2"/>
    </row>
    <row r="62" spans="2:16" ht="21" customHeight="1" x14ac:dyDescent="0.2">
      <c r="B62" s="42" t="s">
        <v>89</v>
      </c>
      <c r="C62" s="43">
        <v>642</v>
      </c>
      <c r="D62" s="44">
        <v>714</v>
      </c>
      <c r="E62" s="44">
        <v>802</v>
      </c>
      <c r="F62" s="44">
        <v>935</v>
      </c>
      <c r="G62" s="44">
        <v>902</v>
      </c>
      <c r="H62" s="79">
        <v>826</v>
      </c>
      <c r="I62" s="44">
        <v>1065</v>
      </c>
      <c r="J62" s="44">
        <v>1039</v>
      </c>
      <c r="K62" s="79">
        <v>1067</v>
      </c>
      <c r="L62" s="44">
        <v>1095</v>
      </c>
      <c r="M62" s="44">
        <v>882</v>
      </c>
      <c r="N62" s="45">
        <v>785</v>
      </c>
      <c r="O62" s="46">
        <v>10754</v>
      </c>
      <c r="P62" s="2"/>
    </row>
    <row r="63" spans="2:16" ht="21" customHeight="1" x14ac:dyDescent="0.2">
      <c r="B63" s="33" t="s">
        <v>90</v>
      </c>
      <c r="C63" s="29">
        <v>17</v>
      </c>
      <c r="D63" s="30">
        <v>18</v>
      </c>
      <c r="E63" s="30">
        <v>21</v>
      </c>
      <c r="F63" s="30">
        <v>14</v>
      </c>
      <c r="G63" s="30">
        <v>34</v>
      </c>
      <c r="H63" s="78">
        <v>27</v>
      </c>
      <c r="I63" s="30">
        <v>38</v>
      </c>
      <c r="J63" s="30">
        <v>17</v>
      </c>
      <c r="K63" s="78">
        <v>42</v>
      </c>
      <c r="L63" s="30">
        <v>20</v>
      </c>
      <c r="M63" s="30">
        <v>18</v>
      </c>
      <c r="N63" s="31">
        <v>18</v>
      </c>
      <c r="O63" s="34">
        <v>284</v>
      </c>
      <c r="P63" s="2"/>
    </row>
    <row r="64" spans="2:16" ht="21" customHeight="1" x14ac:dyDescent="0.2">
      <c r="B64" s="42" t="s">
        <v>91</v>
      </c>
      <c r="C64" s="43">
        <v>1031</v>
      </c>
      <c r="D64" s="44">
        <v>1234</v>
      </c>
      <c r="E64" s="44">
        <v>1339</v>
      </c>
      <c r="F64" s="44">
        <v>1623</v>
      </c>
      <c r="G64" s="44">
        <v>1562</v>
      </c>
      <c r="H64" s="79">
        <v>1706</v>
      </c>
      <c r="I64" s="44">
        <v>1716</v>
      </c>
      <c r="J64" s="44">
        <v>2042</v>
      </c>
      <c r="K64" s="79">
        <v>1685</v>
      </c>
      <c r="L64" s="44">
        <v>1738</v>
      </c>
      <c r="M64" s="44">
        <v>1548</v>
      </c>
      <c r="N64" s="45">
        <v>1529</v>
      </c>
      <c r="O64" s="46">
        <v>18753</v>
      </c>
      <c r="P64" s="2"/>
    </row>
    <row r="65" spans="2:20" ht="21" customHeight="1" x14ac:dyDescent="0.2">
      <c r="B65" s="33" t="s">
        <v>92</v>
      </c>
      <c r="C65" s="29">
        <v>486</v>
      </c>
      <c r="D65" s="30">
        <v>480</v>
      </c>
      <c r="E65" s="30">
        <v>560</v>
      </c>
      <c r="F65" s="30">
        <v>494</v>
      </c>
      <c r="G65" s="30">
        <v>499</v>
      </c>
      <c r="H65" s="78">
        <v>471</v>
      </c>
      <c r="I65" s="30">
        <v>561</v>
      </c>
      <c r="J65" s="30">
        <v>556</v>
      </c>
      <c r="K65" s="78">
        <v>460</v>
      </c>
      <c r="L65" s="30">
        <v>497</v>
      </c>
      <c r="M65" s="30">
        <v>474</v>
      </c>
      <c r="N65" s="31">
        <v>507</v>
      </c>
      <c r="O65" s="34">
        <v>6045</v>
      </c>
      <c r="P65" s="2"/>
    </row>
    <row r="66" spans="2:20" ht="21" customHeight="1" x14ac:dyDescent="0.25">
      <c r="B66" s="9" t="s">
        <v>104</v>
      </c>
      <c r="N66" s="10"/>
      <c r="O66" s="23" t="s">
        <v>69</v>
      </c>
      <c r="P66"/>
    </row>
    <row r="67" spans="2:20" ht="21" customHeight="1" x14ac:dyDescent="0.2"/>
    <row r="68" spans="2:20" ht="21" customHeight="1" x14ac:dyDescent="0.2">
      <c r="B68" s="16" t="s">
        <v>65</v>
      </c>
      <c r="C68" s="17" t="s">
        <v>10</v>
      </c>
      <c r="D68" s="18" t="s">
        <v>11</v>
      </c>
      <c r="E68" s="19" t="s">
        <v>12</v>
      </c>
      <c r="F68" s="19" t="s">
        <v>13</v>
      </c>
      <c r="G68" s="20" t="s">
        <v>14</v>
      </c>
      <c r="H68" s="18" t="s">
        <v>15</v>
      </c>
      <c r="I68" s="20" t="s">
        <v>16</v>
      </c>
      <c r="J68" s="19" t="s">
        <v>17</v>
      </c>
      <c r="K68" s="18" t="s">
        <v>18</v>
      </c>
      <c r="L68" s="19" t="s">
        <v>19</v>
      </c>
      <c r="M68" s="20" t="s">
        <v>20</v>
      </c>
      <c r="N68" s="21" t="s">
        <v>21</v>
      </c>
      <c r="O68" s="20" t="s">
        <v>22</v>
      </c>
    </row>
    <row r="69" spans="2:20" ht="18" customHeight="1" x14ac:dyDescent="0.2">
      <c r="B69" s="13" t="s">
        <v>23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>
        <v>0</v>
      </c>
    </row>
    <row r="70" spans="2:20" ht="18" customHeight="1" x14ac:dyDescent="0.2">
      <c r="B70" s="42" t="s">
        <v>23</v>
      </c>
      <c r="C70" s="66">
        <v>1929216.11</v>
      </c>
      <c r="D70" s="67">
        <v>2061867.6</v>
      </c>
      <c r="E70" s="67">
        <v>1135474.05</v>
      </c>
      <c r="F70" s="67">
        <v>612125.71</v>
      </c>
      <c r="G70" s="67">
        <v>1304995.8700000001</v>
      </c>
      <c r="H70" s="80">
        <v>2323366.9</v>
      </c>
      <c r="I70" s="67">
        <v>2775897.45</v>
      </c>
      <c r="J70" s="67">
        <v>1827306.29</v>
      </c>
      <c r="K70" s="80">
        <v>3333812.31</v>
      </c>
      <c r="L70" s="67">
        <v>966089.19</v>
      </c>
      <c r="M70" s="67">
        <v>1036390.6</v>
      </c>
      <c r="N70" s="68">
        <v>699004.35</v>
      </c>
      <c r="O70" s="69">
        <v>20005546.430000003</v>
      </c>
    </row>
    <row r="71" spans="2:20" ht="21" customHeight="1" x14ac:dyDescent="0.2">
      <c r="B71" s="33" t="s">
        <v>24</v>
      </c>
      <c r="C71" s="70">
        <v>64371.65</v>
      </c>
      <c r="D71" s="71">
        <v>67083.89</v>
      </c>
      <c r="E71" s="71">
        <v>119945.3</v>
      </c>
      <c r="F71" s="71">
        <v>201002.51</v>
      </c>
      <c r="G71" s="71">
        <v>218010.9</v>
      </c>
      <c r="H71" s="81">
        <v>55965.66</v>
      </c>
      <c r="I71" s="71">
        <v>56871.6</v>
      </c>
      <c r="J71" s="71">
        <v>91778.28</v>
      </c>
      <c r="K71" s="81">
        <v>51723.54</v>
      </c>
      <c r="L71" s="71">
        <v>130952.11</v>
      </c>
      <c r="M71" s="71">
        <v>65084.33</v>
      </c>
      <c r="N71" s="72">
        <v>92725.53</v>
      </c>
      <c r="O71" s="73">
        <v>1215515.3000000003</v>
      </c>
    </row>
    <row r="72" spans="2:20" ht="21" customHeight="1" x14ac:dyDescent="0.2">
      <c r="B72" s="42" t="s">
        <v>25</v>
      </c>
      <c r="C72" s="66">
        <v>12581.95</v>
      </c>
      <c r="D72" s="67">
        <v>31019.73</v>
      </c>
      <c r="E72" s="67">
        <v>228144.29</v>
      </c>
      <c r="F72" s="67">
        <v>46459.44</v>
      </c>
      <c r="G72" s="67">
        <v>45182.14</v>
      </c>
      <c r="H72" s="80">
        <v>32119.32</v>
      </c>
      <c r="I72" s="67">
        <v>73583.72</v>
      </c>
      <c r="J72" s="67">
        <v>27496.73</v>
      </c>
      <c r="K72" s="80">
        <v>11335.79</v>
      </c>
      <c r="L72" s="67">
        <v>15563.51</v>
      </c>
      <c r="M72" s="67">
        <v>22797.42</v>
      </c>
      <c r="N72" s="68">
        <v>30471.81</v>
      </c>
      <c r="O72" s="69">
        <v>576755.85000000009</v>
      </c>
    </row>
    <row r="73" spans="2:20" ht="21" customHeight="1" x14ac:dyDescent="0.2">
      <c r="B73" s="33" t="s">
        <v>26</v>
      </c>
      <c r="C73" s="70">
        <v>251.86</v>
      </c>
      <c r="D73" s="71">
        <v>224.05</v>
      </c>
      <c r="E73" s="71">
        <v>305</v>
      </c>
      <c r="F73" s="71">
        <v>1762</v>
      </c>
      <c r="G73" s="71">
        <v>1154.8599999999999</v>
      </c>
      <c r="H73" s="81">
        <v>1537.4</v>
      </c>
      <c r="I73" s="71">
        <v>2386.9299999999998</v>
      </c>
      <c r="J73" s="71">
        <v>14750.9</v>
      </c>
      <c r="K73" s="81">
        <v>11398.14</v>
      </c>
      <c r="L73" s="71">
        <v>22660.639999999999</v>
      </c>
      <c r="M73" s="71">
        <v>746.97</v>
      </c>
      <c r="N73" s="72">
        <v>202.5</v>
      </c>
      <c r="O73" s="73">
        <v>57381.25</v>
      </c>
    </row>
    <row r="74" spans="2:20" ht="21" customHeight="1" x14ac:dyDescent="0.2">
      <c r="B74" s="42" t="s">
        <v>47</v>
      </c>
      <c r="C74" s="43">
        <v>641</v>
      </c>
      <c r="D74" s="44">
        <v>363</v>
      </c>
      <c r="E74" s="44">
        <v>78</v>
      </c>
      <c r="F74" s="44">
        <v>236</v>
      </c>
      <c r="G74" s="44">
        <v>370</v>
      </c>
      <c r="H74" s="79">
        <v>645</v>
      </c>
      <c r="I74" s="44">
        <v>27</v>
      </c>
      <c r="J74" s="44">
        <v>358</v>
      </c>
      <c r="K74" s="79">
        <v>563</v>
      </c>
      <c r="L74" s="44">
        <v>655</v>
      </c>
      <c r="M74" s="44">
        <v>175</v>
      </c>
      <c r="N74" s="45">
        <v>262</v>
      </c>
      <c r="O74" s="46">
        <v>4373</v>
      </c>
    </row>
    <row r="75" spans="2:20" ht="21" customHeight="1" x14ac:dyDescent="0.2">
      <c r="B75" s="33" t="s">
        <v>74</v>
      </c>
      <c r="C75" s="29">
        <v>5208.5</v>
      </c>
      <c r="D75" s="30">
        <v>8873.9</v>
      </c>
      <c r="E75" s="30">
        <v>3514.4</v>
      </c>
      <c r="F75" s="30">
        <v>9967</v>
      </c>
      <c r="G75" s="30">
        <v>3788</v>
      </c>
      <c r="H75" s="78">
        <v>4330.7</v>
      </c>
      <c r="I75" s="30">
        <v>5230.7</v>
      </c>
      <c r="J75" s="30">
        <v>12242.5</v>
      </c>
      <c r="K75" s="78">
        <v>2868.5</v>
      </c>
      <c r="L75" s="30">
        <v>2483</v>
      </c>
      <c r="M75" s="30">
        <v>967</v>
      </c>
      <c r="N75" s="31">
        <v>2315.8000000000002</v>
      </c>
      <c r="O75" s="34">
        <v>61790</v>
      </c>
    </row>
    <row r="76" spans="2:20" s="9" customFormat="1" ht="21" customHeight="1" x14ac:dyDescent="0.25">
      <c r="B76" s="9" t="s">
        <v>104</v>
      </c>
    </row>
    <row r="77" spans="2:20" ht="21" customHeight="1" x14ac:dyDescent="0.2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2:20" s="4" customFormat="1" ht="18" customHeight="1" x14ac:dyDescent="0.2">
      <c r="B78" s="88" t="s">
        <v>66</v>
      </c>
      <c r="C78" s="88"/>
      <c r="D78" s="88"/>
      <c r="E78" s="88"/>
      <c r="F78" s="88"/>
      <c r="G78" s="88"/>
      <c r="H78" s="88"/>
      <c r="I78" s="88"/>
      <c r="J78" s="88"/>
      <c r="L78" s="89" t="s">
        <v>49</v>
      </c>
      <c r="M78" s="89"/>
      <c r="N78" s="89"/>
      <c r="O78" s="89"/>
    </row>
    <row r="79" spans="2:20" s="4" customFormat="1" ht="18" customHeight="1" x14ac:dyDescent="0.2">
      <c r="B79" s="88" t="s">
        <v>105</v>
      </c>
      <c r="C79" s="88"/>
      <c r="D79" s="88"/>
      <c r="E79" s="88"/>
      <c r="F79" s="88"/>
      <c r="G79" s="88"/>
      <c r="H79" s="88" t="s">
        <v>70</v>
      </c>
      <c r="I79" s="88"/>
      <c r="J79" s="88"/>
      <c r="L79" s="89" t="s">
        <v>50</v>
      </c>
      <c r="M79" s="89"/>
      <c r="N79" s="89"/>
      <c r="O79" s="89"/>
    </row>
    <row r="80" spans="2:20" s="4" customFormat="1" ht="18" customHeight="1" x14ac:dyDescent="0.2">
      <c r="B80" s="88" t="s">
        <v>106</v>
      </c>
      <c r="C80" s="88"/>
      <c r="D80" s="88"/>
      <c r="E80" s="88"/>
      <c r="F80" s="88"/>
      <c r="G80" s="88"/>
      <c r="H80" s="88" t="s">
        <v>71</v>
      </c>
      <c r="I80" s="88"/>
      <c r="J80" s="88"/>
      <c r="L80" s="90" t="s">
        <v>51</v>
      </c>
      <c r="M80" s="90"/>
      <c r="N80" s="90"/>
      <c r="O80" s="90"/>
      <c r="Q80" s="24"/>
      <c r="R80" s="24"/>
      <c r="S80" s="24"/>
      <c r="T80" s="24"/>
    </row>
    <row r="81" spans="2:16" s="4" customFormat="1" ht="18" customHeight="1" x14ac:dyDescent="0.2">
      <c r="B81" s="88" t="s">
        <v>55</v>
      </c>
      <c r="C81" s="88"/>
      <c r="D81" s="88"/>
      <c r="E81" s="88"/>
      <c r="F81" s="88"/>
      <c r="G81" s="88"/>
      <c r="H81" s="88"/>
      <c r="I81" s="88"/>
      <c r="J81" s="88"/>
      <c r="L81" s="90"/>
      <c r="M81" s="90"/>
      <c r="N81" s="90"/>
      <c r="O81" s="90"/>
    </row>
    <row r="82" spans="2:16" s="4" customFormat="1" ht="18" customHeight="1" x14ac:dyDescent="0.2">
      <c r="B82" s="88" t="s">
        <v>56</v>
      </c>
      <c r="C82" s="88"/>
      <c r="D82" s="88"/>
      <c r="E82" s="88"/>
      <c r="F82" s="88"/>
      <c r="G82" s="88"/>
      <c r="H82" s="88"/>
      <c r="I82" s="88"/>
      <c r="J82" s="88"/>
      <c r="L82" s="90" t="s">
        <v>52</v>
      </c>
      <c r="M82" s="90"/>
      <c r="N82" s="90"/>
      <c r="O82" s="90"/>
      <c r="P82" s="5"/>
    </row>
    <row r="83" spans="2:16" s="4" customFormat="1" ht="18" customHeight="1" x14ac:dyDescent="0.2">
      <c r="L83" s="90"/>
      <c r="M83" s="90"/>
      <c r="N83" s="90"/>
      <c r="O83" s="90"/>
    </row>
    <row r="84" spans="2:16" ht="18" customHeight="1" x14ac:dyDescent="0.2">
      <c r="B84" s="88" t="s">
        <v>53</v>
      </c>
      <c r="C84" s="88"/>
      <c r="D84" s="88"/>
      <c r="E84" s="88"/>
      <c r="F84" s="88"/>
      <c r="G84" s="88"/>
      <c r="H84" s="88"/>
      <c r="I84" s="88"/>
      <c r="J84" s="88"/>
      <c r="L84" s="91" t="s">
        <v>67</v>
      </c>
      <c r="M84" s="91"/>
      <c r="N84" s="91"/>
      <c r="O84" s="91"/>
    </row>
    <row r="85" spans="2:16" ht="18" customHeight="1" x14ac:dyDescent="0.2">
      <c r="B85" s="88" t="s">
        <v>40</v>
      </c>
      <c r="C85" s="88"/>
      <c r="D85" s="88"/>
      <c r="E85" s="88"/>
      <c r="F85" s="88"/>
      <c r="G85" s="88"/>
      <c r="H85" s="88"/>
      <c r="I85" s="88"/>
      <c r="J85" s="88"/>
      <c r="L85" s="91"/>
      <c r="M85" s="91"/>
      <c r="N85" s="91"/>
      <c r="O85" s="91"/>
    </row>
    <row r="86" spans="2:16" ht="18" customHeight="1" x14ac:dyDescent="0.2">
      <c r="B86" s="87" t="s">
        <v>63</v>
      </c>
      <c r="C86" s="87"/>
      <c r="D86" s="87"/>
      <c r="E86" s="87"/>
      <c r="F86" s="87"/>
      <c r="G86" s="87"/>
      <c r="H86" s="87"/>
      <c r="I86" s="87"/>
      <c r="J86" s="87"/>
    </row>
    <row r="87" spans="2:16" ht="18" customHeight="1" x14ac:dyDescent="0.2">
      <c r="B87" s="87"/>
      <c r="C87" s="87"/>
      <c r="D87" s="87"/>
      <c r="E87" s="87"/>
      <c r="F87" s="87"/>
      <c r="G87" s="87"/>
      <c r="H87" s="87"/>
      <c r="I87" s="87"/>
      <c r="J87" s="87"/>
      <c r="L87" s="25" t="s">
        <v>73</v>
      </c>
      <c r="M87" s="25"/>
      <c r="N87" s="25"/>
      <c r="O87" s="25"/>
    </row>
    <row r="88" spans="2:16" ht="18" customHeight="1" x14ac:dyDescent="0.2">
      <c r="B88" s="88" t="s">
        <v>64</v>
      </c>
      <c r="C88" s="88"/>
      <c r="D88" s="88"/>
      <c r="E88" s="88"/>
      <c r="F88" s="88"/>
      <c r="G88" s="88"/>
      <c r="H88" s="88"/>
      <c r="I88" s="88"/>
      <c r="J88" s="88"/>
      <c r="L88" s="87" t="s">
        <v>72</v>
      </c>
      <c r="M88" s="87"/>
      <c r="N88" s="87"/>
      <c r="O88" s="87"/>
    </row>
    <row r="89" spans="2:16" ht="18" customHeight="1" x14ac:dyDescent="0.2">
      <c r="B89" s="88" t="s">
        <v>42</v>
      </c>
      <c r="C89" s="88"/>
      <c r="D89" s="88"/>
      <c r="E89" s="88"/>
      <c r="F89" s="88"/>
      <c r="G89" s="88"/>
      <c r="H89" s="88"/>
      <c r="I89" s="88"/>
      <c r="J89" s="88"/>
      <c r="L89" s="87"/>
      <c r="M89" s="87"/>
      <c r="N89" s="87"/>
      <c r="O89" s="87"/>
    </row>
    <row r="90" spans="2:16" ht="18" customHeight="1" x14ac:dyDescent="0.2">
      <c r="B90" s="88" t="s">
        <v>43</v>
      </c>
      <c r="C90" s="88"/>
      <c r="D90" s="88"/>
      <c r="E90" s="88"/>
      <c r="F90" s="88"/>
      <c r="G90" s="88"/>
      <c r="H90" s="88"/>
      <c r="I90" s="88"/>
      <c r="J90" s="88"/>
      <c r="L90" s="87"/>
      <c r="M90" s="87"/>
      <c r="N90" s="87"/>
      <c r="O90" s="87"/>
    </row>
    <row r="91" spans="2:16" ht="18" customHeight="1" x14ac:dyDescent="0.2">
      <c r="B91" s="88" t="s">
        <v>44</v>
      </c>
      <c r="C91" s="88"/>
      <c r="D91" s="88"/>
      <c r="E91" s="88"/>
      <c r="F91" s="88"/>
      <c r="G91" s="88"/>
      <c r="H91" s="88"/>
      <c r="I91" s="88"/>
      <c r="J91" s="88"/>
      <c r="L91" s="87"/>
      <c r="M91" s="87"/>
      <c r="N91" s="87"/>
      <c r="O91" s="87"/>
    </row>
    <row r="92" spans="2:16" ht="18" customHeight="1" x14ac:dyDescent="0.2">
      <c r="B92" s="88" t="s">
        <v>41</v>
      </c>
      <c r="C92" s="88"/>
      <c r="D92" s="88"/>
      <c r="E92" s="88"/>
      <c r="F92" s="88"/>
      <c r="G92" s="88"/>
      <c r="H92" s="88"/>
      <c r="I92" s="88"/>
      <c r="J92" s="88"/>
      <c r="L92" s="87"/>
      <c r="M92" s="87"/>
      <c r="N92" s="87"/>
      <c r="O92" s="87"/>
    </row>
    <row r="93" spans="2:16" ht="18" customHeight="1" x14ac:dyDescent="0.2">
      <c r="B93" s="88" t="s">
        <v>45</v>
      </c>
      <c r="C93" s="88"/>
      <c r="D93" s="88"/>
      <c r="E93" s="88"/>
      <c r="F93" s="88"/>
      <c r="G93" s="88"/>
      <c r="H93" s="88"/>
      <c r="I93" s="88"/>
      <c r="J93" s="88"/>
      <c r="L93" s="87"/>
      <c r="M93" s="87"/>
      <c r="N93" s="87"/>
      <c r="O93" s="87"/>
    </row>
    <row r="95" spans="2:16" ht="15" x14ac:dyDescent="0.2">
      <c r="L95" s="92" t="s">
        <v>46</v>
      </c>
      <c r="M95" s="92"/>
      <c r="N95" s="92"/>
      <c r="O95" s="92"/>
    </row>
    <row r="96" spans="2:16" ht="15" x14ac:dyDescent="0.2">
      <c r="L96" s="92" t="s">
        <v>93</v>
      </c>
      <c r="M96" s="92"/>
      <c r="N96" s="92"/>
      <c r="O96" s="92"/>
    </row>
    <row r="97" spans="12:15" ht="15" x14ac:dyDescent="0.2">
      <c r="L97" s="92" t="s">
        <v>94</v>
      </c>
      <c r="M97" s="92"/>
      <c r="N97" s="92"/>
      <c r="O97" s="92"/>
    </row>
    <row r="98" spans="12:15" ht="12.75" customHeight="1" x14ac:dyDescent="0.2">
      <c r="L98" s="92" t="s">
        <v>95</v>
      </c>
      <c r="M98" s="92"/>
      <c r="N98" s="92"/>
      <c r="O98" s="92"/>
    </row>
    <row r="99" spans="12:15" ht="12.75" customHeight="1" x14ac:dyDescent="0.2">
      <c r="L99" s="92" t="s">
        <v>96</v>
      </c>
      <c r="M99" s="92"/>
      <c r="N99" s="92"/>
      <c r="O99" s="92"/>
    </row>
    <row r="100" spans="12:15" ht="12.75" customHeight="1" x14ac:dyDescent="0.2"/>
    <row r="101" spans="12:15" ht="12.75" customHeight="1" x14ac:dyDescent="0.2"/>
    <row r="102" spans="12:15" ht="12.75" customHeight="1" x14ac:dyDescent="0.2"/>
  </sheetData>
  <sheetProtection selectLockedCells="1" selectUnlockedCells="1"/>
  <mergeCells count="31">
    <mergeCell ref="L95:O95"/>
    <mergeCell ref="L96:O96"/>
    <mergeCell ref="L97:O97"/>
    <mergeCell ref="L98:O98"/>
    <mergeCell ref="L99:O99"/>
    <mergeCell ref="B88:J88"/>
    <mergeCell ref="L88:O93"/>
    <mergeCell ref="B89:J89"/>
    <mergeCell ref="B90:J90"/>
    <mergeCell ref="B91:J91"/>
    <mergeCell ref="B92:J92"/>
    <mergeCell ref="B93:J93"/>
    <mergeCell ref="B86:J87"/>
    <mergeCell ref="B78:J78"/>
    <mergeCell ref="L78:O78"/>
    <mergeCell ref="B79:J79"/>
    <mergeCell ref="L79:O79"/>
    <mergeCell ref="B80:J80"/>
    <mergeCell ref="L80:O81"/>
    <mergeCell ref="B81:J81"/>
    <mergeCell ref="B82:J82"/>
    <mergeCell ref="L82:O83"/>
    <mergeCell ref="B84:J84"/>
    <mergeCell ref="L84:O85"/>
    <mergeCell ref="B85:J85"/>
    <mergeCell ref="B45:O45"/>
    <mergeCell ref="B1:O1"/>
    <mergeCell ref="B2:O2"/>
    <mergeCell ref="B3:O3"/>
    <mergeCell ref="B43:O43"/>
    <mergeCell ref="B44:O44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2" max="16383" man="1"/>
    <brk id="92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83"/>
  <sheetViews>
    <sheetView showGridLines="0" tabSelected="1" topLeftCell="A52" zoomScale="70" zoomScaleNormal="70" zoomScaleSheetLayoutView="55" workbookViewId="0">
      <selection activeCell="J22" sqref="J22"/>
    </sheetView>
  </sheetViews>
  <sheetFormatPr defaultColWidth="0" defaultRowHeight="12.75" x14ac:dyDescent="0.2"/>
  <cols>
    <col min="1" max="1" width="2.5703125" style="1" customWidth="1"/>
    <col min="2" max="2" width="81.5703125" style="1" customWidth="1"/>
    <col min="3" max="14" width="14.42578125" style="1" customWidth="1"/>
    <col min="15" max="15" width="18.42578125" style="1" customWidth="1"/>
    <col min="16" max="16" width="2.42578125" style="1" customWidth="1"/>
    <col min="17" max="16383" width="14.140625" style="1" hidden="1"/>
    <col min="16384" max="16384" width="9.140625" style="1" hidden="1"/>
  </cols>
  <sheetData>
    <row r="1" spans="2:16" ht="117.75" customHeight="1" x14ac:dyDescent="0.2"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2:16" ht="51" customHeight="1" x14ac:dyDescent="0.2">
      <c r="B2" s="86" t="s">
        <v>97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2:16" ht="51" customHeight="1" x14ac:dyDescent="0.2">
      <c r="B3" s="84" t="str">
        <f>CONCATENATE(O5,[1]Datas!A4)</f>
        <v>BRIGADA MILITAR - 2026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2:16" ht="21" customHeight="1" x14ac:dyDescent="0.25">
      <c r="B4" s="36" t="s">
        <v>54</v>
      </c>
      <c r="C4" s="37" t="s">
        <v>10</v>
      </c>
      <c r="D4" s="38" t="s">
        <v>11</v>
      </c>
      <c r="E4" s="39" t="s">
        <v>12</v>
      </c>
      <c r="F4" s="39" t="s">
        <v>13</v>
      </c>
      <c r="G4" s="40" t="s">
        <v>14</v>
      </c>
      <c r="H4" s="38" t="s">
        <v>15</v>
      </c>
      <c r="I4" s="39" t="s">
        <v>16</v>
      </c>
      <c r="J4" s="39" t="s">
        <v>17</v>
      </c>
      <c r="K4" s="38" t="s">
        <v>18</v>
      </c>
      <c r="L4" s="39" t="s">
        <v>19</v>
      </c>
      <c r="M4" s="40" t="s">
        <v>20</v>
      </c>
      <c r="N4" s="41" t="s">
        <v>21</v>
      </c>
      <c r="O4" s="40" t="s">
        <v>22</v>
      </c>
      <c r="P4"/>
    </row>
    <row r="5" spans="2:16" ht="18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O5" s="8" t="s">
        <v>98</v>
      </c>
      <c r="P5"/>
    </row>
    <row r="6" spans="2:16" ht="21" customHeight="1" x14ac:dyDescent="0.25">
      <c r="B6" s="47" t="s">
        <v>36</v>
      </c>
      <c r="C6" s="58">
        <v>58248.800000000003</v>
      </c>
      <c r="D6" s="59">
        <v>69365.570000000007</v>
      </c>
      <c r="E6" s="59">
        <v>97121.73</v>
      </c>
      <c r="F6" s="59">
        <v>66308.2</v>
      </c>
      <c r="G6" s="59">
        <v>51420.74</v>
      </c>
      <c r="H6" s="76"/>
      <c r="I6" s="59"/>
      <c r="J6" s="59"/>
      <c r="K6" s="59"/>
      <c r="L6" s="60"/>
      <c r="M6" s="59"/>
      <c r="N6" s="61"/>
      <c r="O6" s="82">
        <f>SUM(C6:N6)</f>
        <v>342465.04</v>
      </c>
      <c r="P6"/>
    </row>
    <row r="7" spans="2:16" ht="21" customHeight="1" x14ac:dyDescent="0.25">
      <c r="B7" s="32" t="s">
        <v>37</v>
      </c>
      <c r="C7" s="26">
        <v>49010.17</v>
      </c>
      <c r="D7" s="27">
        <v>19087.54</v>
      </c>
      <c r="E7" s="27">
        <v>26319.59</v>
      </c>
      <c r="F7" s="27">
        <v>25179.84</v>
      </c>
      <c r="G7" s="27">
        <v>42913.36</v>
      </c>
      <c r="H7" s="77"/>
      <c r="I7" s="27"/>
      <c r="J7" s="27"/>
      <c r="K7" s="27"/>
      <c r="L7" s="35"/>
      <c r="M7" s="27"/>
      <c r="N7" s="28"/>
      <c r="O7" s="56">
        <f t="shared" ref="O7:O30" si="0">SUM(C7:N7)</f>
        <v>162510.5</v>
      </c>
      <c r="P7"/>
    </row>
    <row r="8" spans="2:16" ht="21" customHeight="1" x14ac:dyDescent="0.25">
      <c r="B8" s="47" t="s">
        <v>38</v>
      </c>
      <c r="C8" s="58">
        <v>2650860.12</v>
      </c>
      <c r="D8" s="59">
        <v>795756.4</v>
      </c>
      <c r="E8" s="59">
        <v>1135693.1499999999</v>
      </c>
      <c r="F8" s="59">
        <v>910255.96</v>
      </c>
      <c r="G8" s="59">
        <v>1620394.35</v>
      </c>
      <c r="H8" s="76"/>
      <c r="I8" s="59"/>
      <c r="J8" s="59"/>
      <c r="K8" s="59"/>
      <c r="L8" s="60"/>
      <c r="M8" s="59"/>
      <c r="N8" s="61"/>
      <c r="O8" s="82">
        <f t="shared" si="0"/>
        <v>7112959.9800000004</v>
      </c>
      <c r="P8"/>
    </row>
    <row r="9" spans="2:16" ht="21" customHeight="1" x14ac:dyDescent="0.25">
      <c r="B9" s="32" t="s">
        <v>100</v>
      </c>
      <c r="C9" s="26">
        <v>380792.77</v>
      </c>
      <c r="D9" s="27">
        <v>304887.15999999997</v>
      </c>
      <c r="E9" s="27">
        <v>3720216.35</v>
      </c>
      <c r="F9" s="27">
        <v>330592.26</v>
      </c>
      <c r="G9" s="27">
        <v>330242.5</v>
      </c>
      <c r="H9" s="77"/>
      <c r="I9" s="27"/>
      <c r="J9" s="27"/>
      <c r="K9" s="27"/>
      <c r="L9" s="35"/>
      <c r="M9" s="27"/>
      <c r="N9" s="28"/>
      <c r="O9" s="56">
        <f t="shared" si="0"/>
        <v>5066731.04</v>
      </c>
      <c r="P9"/>
    </row>
    <row r="10" spans="2:16" ht="21" customHeight="1" x14ac:dyDescent="0.25">
      <c r="B10" s="47" t="s">
        <v>30</v>
      </c>
      <c r="C10" s="48">
        <v>10062</v>
      </c>
      <c r="D10" s="49">
        <v>8737</v>
      </c>
      <c r="E10" s="49">
        <v>20402</v>
      </c>
      <c r="F10" s="49">
        <v>8799</v>
      </c>
      <c r="G10" s="49">
        <v>8820</v>
      </c>
      <c r="H10" s="74"/>
      <c r="I10" s="49"/>
      <c r="J10" s="49"/>
      <c r="K10" s="49"/>
      <c r="L10" s="50"/>
      <c r="M10" s="49"/>
      <c r="N10" s="51"/>
      <c r="O10" s="82">
        <f t="shared" si="0"/>
        <v>56820</v>
      </c>
      <c r="P10"/>
    </row>
    <row r="11" spans="2:16" ht="21" customHeight="1" x14ac:dyDescent="0.25">
      <c r="B11" s="32" t="s">
        <v>28</v>
      </c>
      <c r="C11" s="53">
        <v>386</v>
      </c>
      <c r="D11" s="54">
        <v>333</v>
      </c>
      <c r="E11" s="54">
        <v>369</v>
      </c>
      <c r="F11" s="54">
        <v>362</v>
      </c>
      <c r="G11" s="54">
        <v>312</v>
      </c>
      <c r="H11" s="75"/>
      <c r="I11" s="54"/>
      <c r="J11" s="54"/>
      <c r="K11" s="54"/>
      <c r="L11" s="55"/>
      <c r="M11" s="54"/>
      <c r="N11" s="56"/>
      <c r="O11" s="56">
        <f t="shared" si="0"/>
        <v>1762</v>
      </c>
      <c r="P11"/>
    </row>
    <row r="12" spans="2:16" ht="21" customHeight="1" x14ac:dyDescent="0.25">
      <c r="B12" s="47" t="s">
        <v>39</v>
      </c>
      <c r="C12" s="48">
        <v>443</v>
      </c>
      <c r="D12" s="49">
        <v>348</v>
      </c>
      <c r="E12" s="49">
        <v>435</v>
      </c>
      <c r="F12" s="49">
        <v>386</v>
      </c>
      <c r="G12" s="49">
        <v>402</v>
      </c>
      <c r="H12" s="74"/>
      <c r="I12" s="49"/>
      <c r="J12" s="49"/>
      <c r="K12" s="49"/>
      <c r="L12" s="50"/>
      <c r="M12" s="49"/>
      <c r="N12" s="51"/>
      <c r="O12" s="82">
        <f t="shared" si="0"/>
        <v>2014</v>
      </c>
      <c r="P12"/>
    </row>
    <row r="13" spans="2:16" ht="21" customHeight="1" x14ac:dyDescent="0.25">
      <c r="B13" s="32" t="s">
        <v>27</v>
      </c>
      <c r="C13" s="53">
        <v>63733</v>
      </c>
      <c r="D13" s="54">
        <v>57498</v>
      </c>
      <c r="E13" s="54">
        <v>67611</v>
      </c>
      <c r="F13" s="54">
        <v>69018</v>
      </c>
      <c r="G13" s="54">
        <v>67497</v>
      </c>
      <c r="H13" s="75"/>
      <c r="I13" s="54"/>
      <c r="J13" s="54"/>
      <c r="K13" s="54"/>
      <c r="L13" s="55"/>
      <c r="M13" s="54"/>
      <c r="N13" s="56"/>
      <c r="O13" s="56">
        <f t="shared" si="0"/>
        <v>325357</v>
      </c>
      <c r="P13"/>
    </row>
    <row r="14" spans="2:16" ht="21" customHeight="1" x14ac:dyDescent="0.25">
      <c r="B14" s="47" t="s">
        <v>48</v>
      </c>
      <c r="C14" s="48">
        <v>237</v>
      </c>
      <c r="D14" s="49">
        <v>222</v>
      </c>
      <c r="E14" s="49">
        <v>302</v>
      </c>
      <c r="F14" s="49">
        <v>241</v>
      </c>
      <c r="G14" s="49">
        <v>240</v>
      </c>
      <c r="H14" s="74"/>
      <c r="I14" s="49"/>
      <c r="J14" s="49"/>
      <c r="K14" s="49"/>
      <c r="L14" s="50"/>
      <c r="M14" s="49"/>
      <c r="N14" s="51"/>
      <c r="O14" s="82">
        <f t="shared" si="0"/>
        <v>1242</v>
      </c>
      <c r="P14"/>
    </row>
    <row r="15" spans="2:16" ht="21" customHeight="1" x14ac:dyDescent="0.25">
      <c r="B15" s="32" t="s">
        <v>31</v>
      </c>
      <c r="C15" s="53">
        <v>21360</v>
      </c>
      <c r="D15" s="54">
        <v>19403</v>
      </c>
      <c r="E15" s="54">
        <v>18758</v>
      </c>
      <c r="F15" s="54">
        <v>18846</v>
      </c>
      <c r="G15" s="54">
        <v>20710</v>
      </c>
      <c r="H15" s="75"/>
      <c r="I15" s="54"/>
      <c r="J15" s="54"/>
      <c r="K15" s="54"/>
      <c r="L15" s="55"/>
      <c r="M15" s="54"/>
      <c r="N15" s="56"/>
      <c r="O15" s="56">
        <f t="shared" si="0"/>
        <v>99077</v>
      </c>
      <c r="P15"/>
    </row>
    <row r="16" spans="2:16" ht="21" customHeight="1" x14ac:dyDescent="0.25">
      <c r="B16" s="47" t="s">
        <v>9</v>
      </c>
      <c r="C16" s="48">
        <v>8</v>
      </c>
      <c r="D16" s="49">
        <v>10</v>
      </c>
      <c r="E16" s="49">
        <v>3</v>
      </c>
      <c r="F16" s="49">
        <v>7</v>
      </c>
      <c r="G16" s="49">
        <v>5</v>
      </c>
      <c r="H16" s="74"/>
      <c r="I16" s="49"/>
      <c r="J16" s="49"/>
      <c r="K16" s="49"/>
      <c r="L16" s="50"/>
      <c r="M16" s="49"/>
      <c r="N16" s="51"/>
      <c r="O16" s="82">
        <f t="shared" si="0"/>
        <v>33</v>
      </c>
      <c r="P16"/>
    </row>
    <row r="17" spans="2:16" ht="21" customHeight="1" x14ac:dyDescent="0.25">
      <c r="B17" s="32" t="s">
        <v>32</v>
      </c>
      <c r="C17" s="53">
        <v>7976</v>
      </c>
      <c r="D17" s="54">
        <v>7399</v>
      </c>
      <c r="E17" s="54">
        <v>8343</v>
      </c>
      <c r="F17" s="54">
        <v>8269</v>
      </c>
      <c r="G17" s="54">
        <v>8269</v>
      </c>
      <c r="H17" s="75"/>
      <c r="I17" s="54"/>
      <c r="J17" s="54"/>
      <c r="K17" s="54"/>
      <c r="L17" s="55"/>
      <c r="M17" s="54"/>
      <c r="N17" s="56"/>
      <c r="O17" s="56">
        <f t="shared" si="0"/>
        <v>40256</v>
      </c>
      <c r="P17"/>
    </row>
    <row r="18" spans="2:16" ht="21" customHeight="1" x14ac:dyDescent="0.25">
      <c r="B18" s="47" t="s">
        <v>2</v>
      </c>
      <c r="C18" s="48">
        <v>1019</v>
      </c>
      <c r="D18" s="49">
        <v>1086</v>
      </c>
      <c r="E18" s="49">
        <v>922</v>
      </c>
      <c r="F18" s="49">
        <v>1003</v>
      </c>
      <c r="G18" s="49">
        <v>908</v>
      </c>
      <c r="H18" s="74"/>
      <c r="I18" s="49"/>
      <c r="J18" s="49"/>
      <c r="K18" s="49"/>
      <c r="L18" s="50"/>
      <c r="M18" s="49"/>
      <c r="N18" s="51"/>
      <c r="O18" s="82">
        <f t="shared" si="0"/>
        <v>4938</v>
      </c>
      <c r="P18"/>
    </row>
    <row r="19" spans="2:16" ht="21" customHeight="1" x14ac:dyDescent="0.25">
      <c r="B19" s="32" t="s">
        <v>3</v>
      </c>
      <c r="C19" s="53">
        <v>87</v>
      </c>
      <c r="D19" s="54">
        <v>80</v>
      </c>
      <c r="E19" s="54">
        <v>62</v>
      </c>
      <c r="F19" s="54">
        <v>73</v>
      </c>
      <c r="G19" s="54">
        <v>88</v>
      </c>
      <c r="H19" s="75"/>
      <c r="I19" s="54"/>
      <c r="J19" s="54"/>
      <c r="K19" s="54"/>
      <c r="L19" s="55"/>
      <c r="M19" s="54"/>
      <c r="N19" s="56"/>
      <c r="O19" s="56">
        <f t="shared" si="0"/>
        <v>390</v>
      </c>
      <c r="P19"/>
    </row>
    <row r="20" spans="2:16" ht="21" customHeight="1" x14ac:dyDescent="0.25">
      <c r="B20" s="47" t="s">
        <v>1</v>
      </c>
      <c r="C20" s="48">
        <v>4</v>
      </c>
      <c r="D20" s="49">
        <v>7</v>
      </c>
      <c r="E20" s="49">
        <v>14</v>
      </c>
      <c r="F20" s="49">
        <v>16</v>
      </c>
      <c r="G20" s="49">
        <v>19</v>
      </c>
      <c r="H20" s="74"/>
      <c r="I20" s="49"/>
      <c r="J20" s="49"/>
      <c r="K20" s="49"/>
      <c r="L20" s="50"/>
      <c r="M20" s="49"/>
      <c r="N20" s="51"/>
      <c r="O20" s="82">
        <f t="shared" si="0"/>
        <v>60</v>
      </c>
      <c r="P20"/>
    </row>
    <row r="21" spans="2:16" ht="21" customHeight="1" x14ac:dyDescent="0.25">
      <c r="B21" s="32" t="s">
        <v>8</v>
      </c>
      <c r="C21" s="53">
        <v>670</v>
      </c>
      <c r="D21" s="54">
        <v>684</v>
      </c>
      <c r="E21" s="54">
        <v>723</v>
      </c>
      <c r="F21" s="54">
        <v>684</v>
      </c>
      <c r="G21" s="54">
        <v>679</v>
      </c>
      <c r="H21" s="75"/>
      <c r="I21" s="54"/>
      <c r="J21" s="54"/>
      <c r="K21" s="54"/>
      <c r="L21" s="55"/>
      <c r="M21" s="54"/>
      <c r="N21" s="56"/>
      <c r="O21" s="56">
        <f t="shared" si="0"/>
        <v>3440</v>
      </c>
      <c r="P21"/>
    </row>
    <row r="22" spans="2:16" ht="21" customHeight="1" x14ac:dyDescent="0.25">
      <c r="B22" s="47" t="s">
        <v>34</v>
      </c>
      <c r="C22" s="48">
        <v>21</v>
      </c>
      <c r="D22" s="49">
        <v>36</v>
      </c>
      <c r="E22" s="49">
        <v>26</v>
      </c>
      <c r="F22" s="49">
        <v>21</v>
      </c>
      <c r="G22" s="49">
        <v>27</v>
      </c>
      <c r="H22" s="74"/>
      <c r="I22" s="49"/>
      <c r="J22" s="49"/>
      <c r="K22" s="49"/>
      <c r="L22" s="50"/>
      <c r="M22" s="49"/>
      <c r="N22" s="51"/>
      <c r="O22" s="82">
        <f t="shared" si="0"/>
        <v>131</v>
      </c>
      <c r="P22"/>
    </row>
    <row r="23" spans="2:16" ht="21" customHeight="1" x14ac:dyDescent="0.25">
      <c r="B23" s="32" t="s">
        <v>33</v>
      </c>
      <c r="C23" s="53">
        <v>211</v>
      </c>
      <c r="D23" s="54">
        <v>203</v>
      </c>
      <c r="E23" s="54">
        <v>230</v>
      </c>
      <c r="F23" s="54">
        <v>205</v>
      </c>
      <c r="G23" s="54">
        <v>244</v>
      </c>
      <c r="H23" s="75"/>
      <c r="I23" s="54"/>
      <c r="J23" s="54"/>
      <c r="K23" s="54"/>
      <c r="L23" s="55"/>
      <c r="M23" s="54"/>
      <c r="N23" s="56"/>
      <c r="O23" s="56">
        <f t="shared" si="0"/>
        <v>1093</v>
      </c>
      <c r="P23"/>
    </row>
    <row r="24" spans="2:16" ht="21" customHeight="1" x14ac:dyDescent="0.25">
      <c r="B24" s="47" t="s">
        <v>29</v>
      </c>
      <c r="C24" s="48">
        <v>4928</v>
      </c>
      <c r="D24" s="49">
        <v>4404</v>
      </c>
      <c r="E24" s="49">
        <v>5047</v>
      </c>
      <c r="F24" s="49">
        <v>4360</v>
      </c>
      <c r="G24" s="49">
        <v>4351</v>
      </c>
      <c r="H24" s="74"/>
      <c r="I24" s="49"/>
      <c r="J24" s="49"/>
      <c r="K24" s="49"/>
      <c r="L24" s="50"/>
      <c r="M24" s="49"/>
      <c r="N24" s="51"/>
      <c r="O24" s="82">
        <f t="shared" si="0"/>
        <v>23090</v>
      </c>
      <c r="P24"/>
    </row>
    <row r="25" spans="2:16" ht="21" customHeight="1" x14ac:dyDescent="0.25">
      <c r="B25" s="32" t="s">
        <v>0</v>
      </c>
      <c r="C25" s="53">
        <v>8405</v>
      </c>
      <c r="D25" s="54">
        <v>7631</v>
      </c>
      <c r="E25" s="54">
        <v>8607</v>
      </c>
      <c r="F25" s="54">
        <v>7915</v>
      </c>
      <c r="G25" s="54">
        <v>7743</v>
      </c>
      <c r="H25" s="75"/>
      <c r="I25" s="54"/>
      <c r="J25" s="54"/>
      <c r="K25" s="54"/>
      <c r="L25" s="55"/>
      <c r="M25" s="54"/>
      <c r="N25" s="56"/>
      <c r="O25" s="56">
        <f t="shared" si="0"/>
        <v>40301</v>
      </c>
      <c r="P25"/>
    </row>
    <row r="26" spans="2:16" ht="21" customHeight="1" x14ac:dyDescent="0.25">
      <c r="B26" s="47" t="s">
        <v>35</v>
      </c>
      <c r="C26" s="48">
        <v>2807</v>
      </c>
      <c r="D26" s="49">
        <v>2537</v>
      </c>
      <c r="E26" s="49">
        <v>2836</v>
      </c>
      <c r="F26" s="49">
        <v>2870</v>
      </c>
      <c r="G26" s="49">
        <v>2713</v>
      </c>
      <c r="H26" s="74"/>
      <c r="I26" s="49"/>
      <c r="J26" s="49"/>
      <c r="K26" s="49"/>
      <c r="L26" s="50"/>
      <c r="M26" s="49"/>
      <c r="N26" s="51"/>
      <c r="O26" s="82">
        <f t="shared" si="0"/>
        <v>13763</v>
      </c>
      <c r="P26"/>
    </row>
    <row r="27" spans="2:16" ht="21" customHeight="1" x14ac:dyDescent="0.25">
      <c r="B27" s="32" t="s">
        <v>5</v>
      </c>
      <c r="C27" s="53">
        <v>36530</v>
      </c>
      <c r="D27" s="54">
        <v>34630</v>
      </c>
      <c r="E27" s="54">
        <v>29036</v>
      </c>
      <c r="F27" s="54">
        <v>35647</v>
      </c>
      <c r="G27" s="54">
        <v>29992</v>
      </c>
      <c r="H27" s="75"/>
      <c r="I27" s="54"/>
      <c r="J27" s="54"/>
      <c r="K27" s="54"/>
      <c r="L27" s="55"/>
      <c r="M27" s="54"/>
      <c r="N27" s="56"/>
      <c r="O27" s="56">
        <f t="shared" si="0"/>
        <v>165835</v>
      </c>
      <c r="P27"/>
    </row>
    <row r="28" spans="2:16" ht="21" customHeight="1" x14ac:dyDescent="0.25">
      <c r="B28" s="47" t="s">
        <v>4</v>
      </c>
      <c r="C28" s="48">
        <v>224511</v>
      </c>
      <c r="D28" s="49">
        <v>202750</v>
      </c>
      <c r="E28" s="49">
        <v>198146</v>
      </c>
      <c r="F28" s="49">
        <v>202944</v>
      </c>
      <c r="G28" s="49">
        <v>214512</v>
      </c>
      <c r="H28" s="74"/>
      <c r="I28" s="49"/>
      <c r="J28" s="49"/>
      <c r="K28" s="49"/>
      <c r="L28" s="50"/>
      <c r="M28" s="49"/>
      <c r="N28" s="51"/>
      <c r="O28" s="82">
        <f t="shared" si="0"/>
        <v>1042863</v>
      </c>
      <c r="P28"/>
    </row>
    <row r="29" spans="2:16" ht="21" customHeight="1" x14ac:dyDescent="0.25">
      <c r="B29" s="32" t="s">
        <v>6</v>
      </c>
      <c r="C29" s="53">
        <v>3042</v>
      </c>
      <c r="D29" s="54">
        <v>2923</v>
      </c>
      <c r="E29" s="54">
        <v>3124</v>
      </c>
      <c r="F29" s="54">
        <v>2819</v>
      </c>
      <c r="G29" s="54">
        <v>2728</v>
      </c>
      <c r="H29" s="75"/>
      <c r="I29" s="54"/>
      <c r="J29" s="54"/>
      <c r="K29" s="54"/>
      <c r="L29" s="55"/>
      <c r="M29" s="54"/>
      <c r="N29" s="56"/>
      <c r="O29" s="56">
        <f t="shared" si="0"/>
        <v>14636</v>
      </c>
      <c r="P29"/>
    </row>
    <row r="30" spans="2:16" ht="21" customHeight="1" x14ac:dyDescent="0.25">
      <c r="B30" s="47" t="s">
        <v>7</v>
      </c>
      <c r="C30" s="48">
        <v>172</v>
      </c>
      <c r="D30" s="49">
        <v>136</v>
      </c>
      <c r="E30" s="49">
        <v>180</v>
      </c>
      <c r="F30" s="49">
        <v>214</v>
      </c>
      <c r="G30" s="49">
        <v>184</v>
      </c>
      <c r="H30" s="74"/>
      <c r="I30" s="49"/>
      <c r="J30" s="49"/>
      <c r="K30" s="49"/>
      <c r="L30" s="50"/>
      <c r="M30" s="49"/>
      <c r="N30" s="51"/>
      <c r="O30" s="82">
        <f t="shared" si="0"/>
        <v>886</v>
      </c>
      <c r="P30"/>
    </row>
    <row r="31" spans="2:16" ht="21" customHeight="1" x14ac:dyDescent="0.25">
      <c r="B31" s="62" t="str">
        <f>CONCATENATE(O31,[1]Datas!B4)</f>
        <v>Fonte: EMBM - PM3 - Atualizado em 01/06/2026</v>
      </c>
      <c r="C31" s="63"/>
      <c r="D31" s="63"/>
      <c r="E31" s="63"/>
      <c r="F31" s="63"/>
      <c r="G31" s="63"/>
      <c r="H31" s="63"/>
      <c r="I31" s="63"/>
      <c r="J31" s="63"/>
      <c r="K31" s="63"/>
      <c r="L31" s="64"/>
      <c r="M31" s="64"/>
      <c r="N31" s="64"/>
      <c r="O31" s="65" t="s">
        <v>68</v>
      </c>
      <c r="P31"/>
    </row>
    <row r="32" spans="2:16" ht="21" customHeight="1" x14ac:dyDescent="0.25">
      <c r="B32" s="11"/>
      <c r="P32"/>
    </row>
    <row r="33" spans="2:16" ht="21" customHeight="1" x14ac:dyDescent="0.25">
      <c r="B33" s="36" t="s">
        <v>54</v>
      </c>
      <c r="C33" s="37" t="s">
        <v>10</v>
      </c>
      <c r="D33" s="38" t="s">
        <v>11</v>
      </c>
      <c r="E33" s="39" t="s">
        <v>12</v>
      </c>
      <c r="F33" s="39"/>
      <c r="G33" s="40" t="s">
        <v>14</v>
      </c>
      <c r="H33" s="38" t="s">
        <v>15</v>
      </c>
      <c r="I33" s="39" t="s">
        <v>16</v>
      </c>
      <c r="J33" s="39" t="s">
        <v>17</v>
      </c>
      <c r="K33" s="38" t="s">
        <v>18</v>
      </c>
      <c r="L33" s="39" t="s">
        <v>19</v>
      </c>
      <c r="M33" s="40" t="s">
        <v>20</v>
      </c>
      <c r="N33" s="41" t="s">
        <v>21</v>
      </c>
      <c r="O33" s="40" t="s">
        <v>22</v>
      </c>
      <c r="P33"/>
    </row>
    <row r="34" spans="2:16" ht="18" customHeight="1" x14ac:dyDescent="0.25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/>
    </row>
    <row r="35" spans="2:16" ht="21" customHeight="1" x14ac:dyDescent="0.25">
      <c r="B35" s="47" t="s">
        <v>58</v>
      </c>
      <c r="C35" s="48">
        <v>1</v>
      </c>
      <c r="D35" s="49">
        <v>2</v>
      </c>
      <c r="E35" s="49" t="s">
        <v>107</v>
      </c>
      <c r="F35" s="49">
        <v>1</v>
      </c>
      <c r="G35" s="49">
        <v>1</v>
      </c>
      <c r="H35" s="74"/>
      <c r="I35" s="49"/>
      <c r="J35" s="49"/>
      <c r="K35" s="49"/>
      <c r="L35" s="50"/>
      <c r="M35" s="49"/>
      <c r="N35" s="51"/>
      <c r="O35" s="52">
        <f>SUM(C35:N35)</f>
        <v>5</v>
      </c>
      <c r="P35"/>
    </row>
    <row r="36" spans="2:16" ht="21" customHeight="1" x14ac:dyDescent="0.25">
      <c r="B36" s="32" t="s">
        <v>59</v>
      </c>
      <c r="C36" s="53">
        <v>28</v>
      </c>
      <c r="D36" s="54">
        <v>27</v>
      </c>
      <c r="E36" s="54">
        <v>37</v>
      </c>
      <c r="F36" s="54">
        <v>22</v>
      </c>
      <c r="G36" s="54">
        <v>30</v>
      </c>
      <c r="H36" s="75"/>
      <c r="I36" s="54"/>
      <c r="J36" s="54"/>
      <c r="K36" s="54"/>
      <c r="L36" s="55"/>
      <c r="M36" s="54"/>
      <c r="N36" s="56"/>
      <c r="O36" s="56">
        <f t="shared" ref="O36:O40" si="1">SUM(C36:N36)</f>
        <v>144</v>
      </c>
      <c r="P36"/>
    </row>
    <row r="37" spans="2:16" ht="21" customHeight="1" x14ac:dyDescent="0.25">
      <c r="B37" s="47" t="s">
        <v>60</v>
      </c>
      <c r="C37" s="48">
        <v>105</v>
      </c>
      <c r="D37" s="49">
        <v>103</v>
      </c>
      <c r="E37" s="49">
        <v>103</v>
      </c>
      <c r="F37" s="49">
        <v>102</v>
      </c>
      <c r="G37" s="49">
        <v>83</v>
      </c>
      <c r="H37" s="74"/>
      <c r="I37" s="49"/>
      <c r="J37" s="49"/>
      <c r="K37" s="49"/>
      <c r="L37" s="50"/>
      <c r="M37" s="49"/>
      <c r="N37" s="51"/>
      <c r="O37" s="52">
        <f t="shared" si="1"/>
        <v>496</v>
      </c>
      <c r="P37"/>
    </row>
    <row r="38" spans="2:16" ht="21" customHeight="1" x14ac:dyDescent="0.25">
      <c r="B38" s="32" t="s">
        <v>61</v>
      </c>
      <c r="C38" s="53">
        <v>9</v>
      </c>
      <c r="D38" s="54">
        <v>23</v>
      </c>
      <c r="E38" s="54">
        <v>6</v>
      </c>
      <c r="F38" s="54">
        <v>22</v>
      </c>
      <c r="G38" s="54">
        <v>15</v>
      </c>
      <c r="H38" s="75"/>
      <c r="I38" s="54"/>
      <c r="J38" s="54"/>
      <c r="K38" s="54"/>
      <c r="L38" s="55"/>
      <c r="M38" s="54"/>
      <c r="N38" s="56"/>
      <c r="O38" s="56">
        <f t="shared" si="1"/>
        <v>75</v>
      </c>
      <c r="P38"/>
    </row>
    <row r="39" spans="2:16" ht="21" customHeight="1" x14ac:dyDescent="0.25">
      <c r="B39" s="47" t="s">
        <v>62</v>
      </c>
      <c r="C39" s="48">
        <v>559</v>
      </c>
      <c r="D39" s="49">
        <v>470</v>
      </c>
      <c r="E39" s="49">
        <v>580</v>
      </c>
      <c r="F39" s="49">
        <v>461</v>
      </c>
      <c r="G39" s="49">
        <v>491</v>
      </c>
      <c r="H39" s="74"/>
      <c r="I39" s="49"/>
      <c r="J39" s="49"/>
      <c r="K39" s="49"/>
      <c r="L39" s="50"/>
      <c r="M39" s="49"/>
      <c r="N39" s="51"/>
      <c r="O39" s="52">
        <f t="shared" si="1"/>
        <v>2561</v>
      </c>
      <c r="P39"/>
    </row>
    <row r="40" spans="2:16" ht="21" customHeight="1" x14ac:dyDescent="0.25">
      <c r="B40" s="32" t="s">
        <v>57</v>
      </c>
      <c r="C40" s="53">
        <f>IF(C25="","",SUM(C25-SUM(C35:C39)))</f>
        <v>7703</v>
      </c>
      <c r="D40" s="54">
        <f t="shared" ref="D40:N40" si="2">IF(D25="","",SUM(D25-SUM(D35:D39)))</f>
        <v>7006</v>
      </c>
      <c r="E40" s="54">
        <f t="shared" si="2"/>
        <v>7881</v>
      </c>
      <c r="F40" s="54">
        <v>7306</v>
      </c>
      <c r="G40" s="54">
        <f t="shared" si="2"/>
        <v>7123</v>
      </c>
      <c r="H40" s="75" t="str">
        <f t="shared" si="2"/>
        <v/>
      </c>
      <c r="I40" s="54" t="str">
        <f t="shared" si="2"/>
        <v/>
      </c>
      <c r="J40" s="54" t="str">
        <f t="shared" si="2"/>
        <v/>
      </c>
      <c r="K40" s="54" t="str">
        <f t="shared" si="2"/>
        <v/>
      </c>
      <c r="L40" s="55" t="str">
        <f t="shared" si="2"/>
        <v/>
      </c>
      <c r="M40" s="54" t="str">
        <f t="shared" si="2"/>
        <v/>
      </c>
      <c r="N40" s="56" t="str">
        <f t="shared" si="2"/>
        <v/>
      </c>
      <c r="O40" s="56">
        <f t="shared" si="1"/>
        <v>37019</v>
      </c>
      <c r="P40"/>
    </row>
    <row r="41" spans="2:16" ht="21" customHeight="1" x14ac:dyDescent="0.25">
      <c r="B41" s="9" t="str">
        <f>B31</f>
        <v>Fonte: EMBM - PM3 - Atualizado em 01/06/2026</v>
      </c>
      <c r="N41" s="10"/>
      <c r="P41"/>
    </row>
    <row r="42" spans="2:16" ht="21" customHeight="1" x14ac:dyDescent="0.25">
      <c r="B42" s="9"/>
      <c r="N42" s="10"/>
      <c r="P42"/>
    </row>
    <row r="43" spans="2:16" ht="117.75" customHeight="1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</row>
    <row r="44" spans="2:16" ht="51" customHeight="1" x14ac:dyDescent="0.2">
      <c r="B44" s="86" t="s">
        <v>97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</row>
    <row r="45" spans="2:16" s="6" customFormat="1" ht="49.5" customHeight="1" x14ac:dyDescent="0.25">
      <c r="B45" s="84" t="str">
        <f>CONCATENATE(O47,[1]Datas!A4)</f>
        <v>POLÍCIA CIVIL  - 2026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</row>
    <row r="46" spans="2:16" ht="21" customHeight="1" x14ac:dyDescent="0.2">
      <c r="B46" s="16" t="s">
        <v>54</v>
      </c>
      <c r="C46" s="17" t="s">
        <v>10</v>
      </c>
      <c r="D46" s="18" t="s">
        <v>11</v>
      </c>
      <c r="E46" s="19" t="s">
        <v>12</v>
      </c>
      <c r="F46" s="19" t="s">
        <v>13</v>
      </c>
      <c r="G46" s="20" t="s">
        <v>14</v>
      </c>
      <c r="H46" s="18" t="s">
        <v>15</v>
      </c>
      <c r="I46" s="20" t="s">
        <v>16</v>
      </c>
      <c r="J46" s="19" t="s">
        <v>17</v>
      </c>
      <c r="K46" s="18" t="s">
        <v>18</v>
      </c>
      <c r="L46" s="19" t="s">
        <v>19</v>
      </c>
      <c r="M46" s="20" t="s">
        <v>20</v>
      </c>
      <c r="N46" s="21" t="s">
        <v>21</v>
      </c>
      <c r="O46" s="20" t="s">
        <v>22</v>
      </c>
      <c r="P46" s="2"/>
    </row>
    <row r="47" spans="2:16" s="12" customFormat="1" ht="18" customHeight="1" x14ac:dyDescent="0.2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 t="s">
        <v>99</v>
      </c>
      <c r="P47" s="15"/>
    </row>
    <row r="48" spans="2:16" ht="21" customHeight="1" x14ac:dyDescent="0.2">
      <c r="B48" s="42" t="s">
        <v>75</v>
      </c>
      <c r="C48" s="43">
        <v>66166</v>
      </c>
      <c r="D48" s="44">
        <v>63522</v>
      </c>
      <c r="E48" s="44">
        <v>75123</v>
      </c>
      <c r="F48" s="44">
        <v>63031</v>
      </c>
      <c r="G48" s="44">
        <v>60464</v>
      </c>
      <c r="H48" s="79"/>
      <c r="I48" s="44"/>
      <c r="J48" s="44"/>
      <c r="K48" s="79"/>
      <c r="L48" s="44"/>
      <c r="M48" s="44"/>
      <c r="N48" s="45"/>
      <c r="O48" s="46">
        <f>SUM(C48:N48)</f>
        <v>328306</v>
      </c>
      <c r="P48" s="2"/>
    </row>
    <row r="49" spans="2:16" ht="21" customHeight="1" x14ac:dyDescent="0.2">
      <c r="B49" s="33" t="s">
        <v>76</v>
      </c>
      <c r="C49" s="29">
        <v>216</v>
      </c>
      <c r="D49" s="30">
        <v>322</v>
      </c>
      <c r="E49" s="30">
        <v>308</v>
      </c>
      <c r="F49" s="30">
        <v>260</v>
      </c>
      <c r="G49" s="30">
        <v>330</v>
      </c>
      <c r="H49" s="78"/>
      <c r="I49" s="30"/>
      <c r="J49" s="30"/>
      <c r="K49" s="78"/>
      <c r="L49" s="30"/>
      <c r="M49" s="30"/>
      <c r="N49" s="31"/>
      <c r="O49" s="30">
        <f t="shared" ref="O49:O65" si="3">SUM(C49:N49)</f>
        <v>1436</v>
      </c>
      <c r="P49" s="2"/>
    </row>
    <row r="50" spans="2:16" ht="21" customHeight="1" x14ac:dyDescent="0.2">
      <c r="B50" s="42" t="s">
        <v>77</v>
      </c>
      <c r="C50" s="43">
        <v>2731</v>
      </c>
      <c r="D50" s="44">
        <v>2643</v>
      </c>
      <c r="E50" s="44">
        <v>2903</v>
      </c>
      <c r="F50" s="44">
        <v>2492</v>
      </c>
      <c r="G50" s="44">
        <v>2599</v>
      </c>
      <c r="H50" s="79"/>
      <c r="I50" s="44"/>
      <c r="J50" s="44"/>
      <c r="K50" s="79"/>
      <c r="L50" s="44"/>
      <c r="M50" s="44"/>
      <c r="N50" s="45"/>
      <c r="O50" s="46">
        <f t="shared" si="3"/>
        <v>13368</v>
      </c>
      <c r="P50" s="2"/>
    </row>
    <row r="51" spans="2:16" ht="21" customHeight="1" x14ac:dyDescent="0.2">
      <c r="B51" s="33" t="s">
        <v>78</v>
      </c>
      <c r="C51" s="29">
        <v>365</v>
      </c>
      <c r="D51" s="30">
        <v>380</v>
      </c>
      <c r="E51" s="30">
        <v>461</v>
      </c>
      <c r="F51" s="30">
        <v>442</v>
      </c>
      <c r="G51" s="30">
        <v>448</v>
      </c>
      <c r="H51" s="78"/>
      <c r="I51" s="30"/>
      <c r="J51" s="30"/>
      <c r="K51" s="78"/>
      <c r="L51" s="30"/>
      <c r="M51" s="30"/>
      <c r="N51" s="31"/>
      <c r="O51" s="30">
        <f t="shared" si="3"/>
        <v>2096</v>
      </c>
      <c r="P51" s="2"/>
    </row>
    <row r="52" spans="2:16" ht="21" customHeight="1" x14ac:dyDescent="0.2">
      <c r="B52" s="42" t="s">
        <v>79</v>
      </c>
      <c r="C52" s="43">
        <v>10</v>
      </c>
      <c r="D52" s="44">
        <v>4</v>
      </c>
      <c r="E52" s="44">
        <v>13</v>
      </c>
      <c r="F52" s="44">
        <v>17</v>
      </c>
      <c r="G52" s="44">
        <v>14</v>
      </c>
      <c r="H52" s="79"/>
      <c r="I52" s="44"/>
      <c r="J52" s="44"/>
      <c r="K52" s="79"/>
      <c r="L52" s="44"/>
      <c r="M52" s="44"/>
      <c r="N52" s="45"/>
      <c r="O52" s="46">
        <f t="shared" si="3"/>
        <v>58</v>
      </c>
      <c r="P52" s="2"/>
    </row>
    <row r="53" spans="2:16" ht="21" customHeight="1" x14ac:dyDescent="0.2">
      <c r="B53" s="33" t="s">
        <v>80</v>
      </c>
      <c r="C53" s="29">
        <v>19472</v>
      </c>
      <c r="D53" s="30">
        <v>17707</v>
      </c>
      <c r="E53" s="30">
        <v>22991</v>
      </c>
      <c r="F53" s="30">
        <v>18479</v>
      </c>
      <c r="G53" s="30">
        <v>17882</v>
      </c>
      <c r="H53" s="78"/>
      <c r="I53" s="30"/>
      <c r="J53" s="30"/>
      <c r="K53" s="78"/>
      <c r="L53" s="30"/>
      <c r="M53" s="30"/>
      <c r="N53" s="31"/>
      <c r="O53" s="30">
        <f t="shared" si="3"/>
        <v>96531</v>
      </c>
      <c r="P53" s="2"/>
    </row>
    <row r="54" spans="2:16" ht="21" customHeight="1" x14ac:dyDescent="0.2">
      <c r="B54" s="42" t="s">
        <v>81</v>
      </c>
      <c r="C54" s="43">
        <v>15624</v>
      </c>
      <c r="D54" s="44">
        <v>14869</v>
      </c>
      <c r="E54" s="44">
        <v>18493</v>
      </c>
      <c r="F54" s="44">
        <v>16432</v>
      </c>
      <c r="G54" s="44">
        <v>17580</v>
      </c>
      <c r="H54" s="79"/>
      <c r="I54" s="44"/>
      <c r="J54" s="44"/>
      <c r="K54" s="79"/>
      <c r="L54" s="44"/>
      <c r="M54" s="44"/>
      <c r="N54" s="45"/>
      <c r="O54" s="46">
        <f t="shared" si="3"/>
        <v>82998</v>
      </c>
      <c r="P54" s="2"/>
    </row>
    <row r="55" spans="2:16" ht="21" customHeight="1" x14ac:dyDescent="0.2">
      <c r="B55" s="33" t="s">
        <v>82</v>
      </c>
      <c r="C55" s="29">
        <v>13353</v>
      </c>
      <c r="D55" s="30">
        <v>12642</v>
      </c>
      <c r="E55" s="30">
        <v>15803</v>
      </c>
      <c r="F55" s="30">
        <v>14166</v>
      </c>
      <c r="G55" s="30">
        <v>15286</v>
      </c>
      <c r="H55" s="78"/>
      <c r="I55" s="30"/>
      <c r="J55" s="30"/>
      <c r="K55" s="78"/>
      <c r="L55" s="30"/>
      <c r="M55" s="30"/>
      <c r="N55" s="31"/>
      <c r="O55" s="30">
        <f t="shared" si="3"/>
        <v>71250</v>
      </c>
      <c r="P55" s="2"/>
    </row>
    <row r="56" spans="2:16" ht="21" customHeight="1" x14ac:dyDescent="0.2">
      <c r="B56" s="42" t="s">
        <v>83</v>
      </c>
      <c r="C56" s="43">
        <v>891</v>
      </c>
      <c r="D56" s="44">
        <v>930</v>
      </c>
      <c r="E56" s="44">
        <v>1236</v>
      </c>
      <c r="F56" s="44">
        <v>1056</v>
      </c>
      <c r="G56" s="44">
        <v>1207</v>
      </c>
      <c r="H56" s="79"/>
      <c r="I56" s="44"/>
      <c r="J56" s="44"/>
      <c r="K56" s="79"/>
      <c r="L56" s="44"/>
      <c r="M56" s="44"/>
      <c r="N56" s="45"/>
      <c r="O56" s="46">
        <f t="shared" si="3"/>
        <v>5320</v>
      </c>
      <c r="P56" s="2"/>
    </row>
    <row r="57" spans="2:16" ht="21" customHeight="1" x14ac:dyDescent="0.2">
      <c r="B57" s="33" t="s">
        <v>84</v>
      </c>
      <c r="C57" s="29">
        <v>632</v>
      </c>
      <c r="D57" s="30">
        <v>548</v>
      </c>
      <c r="E57" s="30">
        <v>774</v>
      </c>
      <c r="F57" s="30">
        <v>626</v>
      </c>
      <c r="G57" s="30">
        <v>676</v>
      </c>
      <c r="H57" s="78"/>
      <c r="I57" s="30"/>
      <c r="J57" s="30"/>
      <c r="K57" s="78"/>
      <c r="L57" s="30"/>
      <c r="M57" s="30"/>
      <c r="N57" s="31"/>
      <c r="O57" s="30">
        <f t="shared" si="3"/>
        <v>3256</v>
      </c>
      <c r="P57" s="2"/>
    </row>
    <row r="58" spans="2:16" ht="21" customHeight="1" x14ac:dyDescent="0.2">
      <c r="B58" s="42" t="s">
        <v>85</v>
      </c>
      <c r="C58" s="43">
        <v>7546</v>
      </c>
      <c r="D58" s="44">
        <v>6726</v>
      </c>
      <c r="E58" s="44">
        <v>8448</v>
      </c>
      <c r="F58" s="44">
        <v>6993</v>
      </c>
      <c r="G58" s="44">
        <v>7015</v>
      </c>
      <c r="H58" s="79"/>
      <c r="I58" s="44"/>
      <c r="J58" s="44"/>
      <c r="K58" s="79"/>
      <c r="L58" s="44"/>
      <c r="M58" s="44"/>
      <c r="N58" s="45"/>
      <c r="O58" s="46">
        <f t="shared" si="3"/>
        <v>36728</v>
      </c>
      <c r="P58" s="2"/>
    </row>
    <row r="59" spans="2:16" ht="21" customHeight="1" x14ac:dyDescent="0.2">
      <c r="B59" s="33" t="s">
        <v>86</v>
      </c>
      <c r="C59" s="29">
        <v>880</v>
      </c>
      <c r="D59" s="30">
        <v>803</v>
      </c>
      <c r="E59" s="30">
        <v>995</v>
      </c>
      <c r="F59" s="30">
        <v>994</v>
      </c>
      <c r="G59" s="30">
        <v>1131</v>
      </c>
      <c r="H59" s="78"/>
      <c r="I59" s="30"/>
      <c r="J59" s="30"/>
      <c r="K59" s="78"/>
      <c r="L59" s="30"/>
      <c r="M59" s="30"/>
      <c r="N59" s="31"/>
      <c r="O59" s="30">
        <f t="shared" si="3"/>
        <v>4803</v>
      </c>
      <c r="P59" s="2"/>
    </row>
    <row r="60" spans="2:16" ht="21" customHeight="1" x14ac:dyDescent="0.2">
      <c r="B60" s="42" t="s">
        <v>87</v>
      </c>
      <c r="C60" s="43">
        <v>1967</v>
      </c>
      <c r="D60" s="44">
        <v>2549</v>
      </c>
      <c r="E60" s="44">
        <v>3259</v>
      </c>
      <c r="F60" s="44">
        <v>2739</v>
      </c>
      <c r="G60" s="44">
        <v>3194</v>
      </c>
      <c r="H60" s="79"/>
      <c r="I60" s="44"/>
      <c r="J60" s="44"/>
      <c r="K60" s="79"/>
      <c r="L60" s="44"/>
      <c r="M60" s="44"/>
      <c r="N60" s="45"/>
      <c r="O60" s="46">
        <f t="shared" si="3"/>
        <v>13708</v>
      </c>
      <c r="P60" s="3"/>
    </row>
    <row r="61" spans="2:16" ht="21" customHeight="1" x14ac:dyDescent="0.2">
      <c r="B61" s="33" t="s">
        <v>88</v>
      </c>
      <c r="C61" s="29">
        <v>76</v>
      </c>
      <c r="D61" s="30">
        <v>69</v>
      </c>
      <c r="E61" s="30">
        <v>69</v>
      </c>
      <c r="F61" s="30">
        <v>39</v>
      </c>
      <c r="G61" s="30">
        <v>51</v>
      </c>
      <c r="H61" s="78"/>
      <c r="I61" s="30"/>
      <c r="J61" s="30"/>
      <c r="K61" s="78"/>
      <c r="L61" s="30"/>
      <c r="M61" s="30"/>
      <c r="N61" s="31"/>
      <c r="O61" s="30">
        <f t="shared" si="3"/>
        <v>304</v>
      </c>
      <c r="P61" s="2"/>
    </row>
    <row r="62" spans="2:16" ht="21" customHeight="1" x14ac:dyDescent="0.2">
      <c r="B62" s="42" t="s">
        <v>89</v>
      </c>
      <c r="C62" s="43">
        <v>680</v>
      </c>
      <c r="D62" s="44">
        <v>739</v>
      </c>
      <c r="E62" s="44">
        <v>917</v>
      </c>
      <c r="F62" s="44">
        <v>822</v>
      </c>
      <c r="G62" s="44">
        <v>855</v>
      </c>
      <c r="H62" s="79"/>
      <c r="I62" s="44"/>
      <c r="J62" s="44"/>
      <c r="K62" s="79"/>
      <c r="L62" s="44"/>
      <c r="M62" s="44"/>
      <c r="N62" s="45"/>
      <c r="O62" s="46">
        <f t="shared" si="3"/>
        <v>4013</v>
      </c>
      <c r="P62" s="2"/>
    </row>
    <row r="63" spans="2:16" ht="21" customHeight="1" x14ac:dyDescent="0.2">
      <c r="B63" s="33" t="s">
        <v>90</v>
      </c>
      <c r="C63" s="29">
        <v>16</v>
      </c>
      <c r="D63" s="30">
        <v>20</v>
      </c>
      <c r="E63" s="30">
        <v>26</v>
      </c>
      <c r="F63" s="30">
        <v>38</v>
      </c>
      <c r="G63" s="30">
        <v>17</v>
      </c>
      <c r="H63" s="78"/>
      <c r="I63" s="30"/>
      <c r="J63" s="30"/>
      <c r="K63" s="78"/>
      <c r="L63" s="30"/>
      <c r="M63" s="30"/>
      <c r="N63" s="31"/>
      <c r="O63" s="30">
        <f t="shared" si="3"/>
        <v>117</v>
      </c>
      <c r="P63" s="2"/>
    </row>
    <row r="64" spans="2:16" ht="21" customHeight="1" x14ac:dyDescent="0.2">
      <c r="B64" s="42" t="s">
        <v>91</v>
      </c>
      <c r="C64" s="43">
        <v>985</v>
      </c>
      <c r="D64" s="44">
        <v>1386</v>
      </c>
      <c r="E64" s="44">
        <v>1516</v>
      </c>
      <c r="F64" s="44">
        <v>1530</v>
      </c>
      <c r="G64" s="44">
        <v>1483</v>
      </c>
      <c r="H64" s="79"/>
      <c r="I64" s="44"/>
      <c r="J64" s="44"/>
      <c r="K64" s="79"/>
      <c r="L64" s="44"/>
      <c r="M64" s="44"/>
      <c r="N64" s="45"/>
      <c r="O64" s="46">
        <f t="shared" si="3"/>
        <v>6900</v>
      </c>
      <c r="P64" s="2"/>
    </row>
    <row r="65" spans="2:20" ht="21" customHeight="1" x14ac:dyDescent="0.2">
      <c r="B65" s="33" t="s">
        <v>92</v>
      </c>
      <c r="C65" s="29">
        <v>478</v>
      </c>
      <c r="D65" s="30">
        <v>388</v>
      </c>
      <c r="E65" s="30">
        <v>517</v>
      </c>
      <c r="F65" s="30">
        <v>495</v>
      </c>
      <c r="G65" s="30">
        <v>448</v>
      </c>
      <c r="H65" s="78"/>
      <c r="I65" s="30"/>
      <c r="J65" s="30"/>
      <c r="K65" s="78"/>
      <c r="L65" s="30"/>
      <c r="M65" s="30"/>
      <c r="N65" s="31"/>
      <c r="O65" s="30">
        <f t="shared" si="3"/>
        <v>2326</v>
      </c>
      <c r="P65" s="2"/>
    </row>
    <row r="66" spans="2:20" ht="21" customHeight="1" x14ac:dyDescent="0.25">
      <c r="B66" s="9" t="str">
        <f>CONCATENATE(O66,[1]Datas!C4)</f>
        <v>Fonte: DIPLANCO - PC - Atualizado em 12/06/2026</v>
      </c>
      <c r="N66" s="10"/>
      <c r="O66" s="23" t="s">
        <v>69</v>
      </c>
      <c r="P66"/>
    </row>
    <row r="67" spans="2:20" ht="21" customHeight="1" x14ac:dyDescent="0.2"/>
    <row r="68" spans="2:20" ht="21" customHeight="1" x14ac:dyDescent="0.2">
      <c r="B68" s="16" t="s">
        <v>65</v>
      </c>
      <c r="C68" s="17" t="s">
        <v>10</v>
      </c>
      <c r="D68" s="18" t="s">
        <v>11</v>
      </c>
      <c r="E68" s="19" t="s">
        <v>12</v>
      </c>
      <c r="F68" s="19" t="s">
        <v>13</v>
      </c>
      <c r="G68" s="20" t="s">
        <v>14</v>
      </c>
      <c r="H68" s="18" t="s">
        <v>15</v>
      </c>
      <c r="I68" s="20" t="s">
        <v>16</v>
      </c>
      <c r="J68" s="19" t="s">
        <v>17</v>
      </c>
      <c r="K68" s="18" t="s">
        <v>18</v>
      </c>
      <c r="L68" s="19" t="s">
        <v>19</v>
      </c>
      <c r="M68" s="20" t="s">
        <v>20</v>
      </c>
      <c r="N68" s="21" t="s">
        <v>21</v>
      </c>
      <c r="O68" s="20" t="s">
        <v>22</v>
      </c>
    </row>
    <row r="69" spans="2:20" ht="18" customHeight="1" x14ac:dyDescent="0.2">
      <c r="B69" s="13" t="s">
        <v>23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>
        <f>SUM(C69:N69)</f>
        <v>0</v>
      </c>
    </row>
    <row r="70" spans="2:20" ht="18" customHeight="1" x14ac:dyDescent="0.2">
      <c r="B70" s="42" t="s">
        <v>23</v>
      </c>
      <c r="C70" s="66">
        <v>858040.39</v>
      </c>
      <c r="D70" s="67">
        <v>741679.05</v>
      </c>
      <c r="E70" s="67">
        <v>461335.2</v>
      </c>
      <c r="F70" s="67">
        <v>1003499.74</v>
      </c>
      <c r="G70" s="67">
        <v>824358.02</v>
      </c>
      <c r="H70" s="80"/>
      <c r="I70" s="67"/>
      <c r="J70" s="67"/>
      <c r="K70" s="80"/>
      <c r="L70" s="67"/>
      <c r="M70" s="67"/>
      <c r="N70" s="68"/>
      <c r="O70" s="69">
        <f>SUM(C70:N70)</f>
        <v>3888912.4</v>
      </c>
    </row>
    <row r="71" spans="2:20" ht="21" customHeight="1" x14ac:dyDescent="0.2">
      <c r="B71" s="33" t="s">
        <v>24</v>
      </c>
      <c r="C71" s="70">
        <v>23586.01</v>
      </c>
      <c r="D71" s="71">
        <v>245337.59</v>
      </c>
      <c r="E71" s="71">
        <v>115718.37</v>
      </c>
      <c r="F71" s="71">
        <v>57101.7</v>
      </c>
      <c r="G71" s="71">
        <v>363081.2</v>
      </c>
      <c r="H71" s="81"/>
      <c r="I71" s="71"/>
      <c r="J71" s="71"/>
      <c r="K71" s="81"/>
      <c r="L71" s="71"/>
      <c r="M71" s="71"/>
      <c r="N71" s="72"/>
      <c r="O71" s="72">
        <f t="shared" ref="O71:O75" si="4">SUM(C71:N71)</f>
        <v>804824.87</v>
      </c>
    </row>
    <row r="72" spans="2:20" ht="21" customHeight="1" x14ac:dyDescent="0.2">
      <c r="B72" s="42" t="s">
        <v>25</v>
      </c>
      <c r="C72" s="66">
        <v>95363.39</v>
      </c>
      <c r="D72" s="67">
        <v>68995.73</v>
      </c>
      <c r="E72" s="67">
        <v>29016.49</v>
      </c>
      <c r="F72" s="67">
        <v>8195.43</v>
      </c>
      <c r="G72" s="67">
        <v>11374.44</v>
      </c>
      <c r="H72" s="80"/>
      <c r="I72" s="67"/>
      <c r="J72" s="67"/>
      <c r="K72" s="80"/>
      <c r="L72" s="67"/>
      <c r="M72" s="67"/>
      <c r="N72" s="68"/>
      <c r="O72" s="69">
        <f t="shared" si="4"/>
        <v>212945.47999999998</v>
      </c>
    </row>
    <row r="73" spans="2:20" ht="21" customHeight="1" x14ac:dyDescent="0.2">
      <c r="B73" s="33" t="s">
        <v>26</v>
      </c>
      <c r="C73" s="70">
        <v>272.8</v>
      </c>
      <c r="D73" s="71">
        <v>864.3</v>
      </c>
      <c r="E73" s="71">
        <v>1044.5</v>
      </c>
      <c r="F73" s="71">
        <v>10710</v>
      </c>
      <c r="G73" s="71">
        <v>2830.9</v>
      </c>
      <c r="H73" s="81"/>
      <c r="I73" s="71"/>
      <c r="J73" s="71"/>
      <c r="K73" s="81"/>
      <c r="L73" s="71"/>
      <c r="M73" s="71"/>
      <c r="N73" s="72"/>
      <c r="O73" s="72">
        <f t="shared" si="4"/>
        <v>15722.5</v>
      </c>
    </row>
    <row r="74" spans="2:20" ht="21" customHeight="1" x14ac:dyDescent="0.2">
      <c r="B74" s="42" t="s">
        <v>47</v>
      </c>
      <c r="C74" s="43">
        <v>426</v>
      </c>
      <c r="D74" s="44">
        <v>0</v>
      </c>
      <c r="E74" s="44">
        <v>125</v>
      </c>
      <c r="F74" s="44">
        <v>866</v>
      </c>
      <c r="G74" s="44">
        <v>728</v>
      </c>
      <c r="H74" s="79"/>
      <c r="I74" s="44"/>
      <c r="J74" s="44"/>
      <c r="K74" s="79"/>
      <c r="L74" s="44"/>
      <c r="M74" s="44"/>
      <c r="N74" s="45"/>
      <c r="O74" s="69">
        <f t="shared" si="4"/>
        <v>2145</v>
      </c>
    </row>
    <row r="75" spans="2:20" ht="21" customHeight="1" x14ac:dyDescent="0.2">
      <c r="B75" s="33" t="s">
        <v>74</v>
      </c>
      <c r="C75" s="29">
        <v>4589</v>
      </c>
      <c r="D75" s="30">
        <v>2011.4</v>
      </c>
      <c r="E75" s="30">
        <v>10128.299999999999</v>
      </c>
      <c r="F75" s="30">
        <v>9590</v>
      </c>
      <c r="G75" s="30">
        <v>7148</v>
      </c>
      <c r="H75" s="78"/>
      <c r="I75" s="30"/>
      <c r="J75" s="30"/>
      <c r="K75" s="78"/>
      <c r="L75" s="30"/>
      <c r="M75" s="30"/>
      <c r="N75" s="31"/>
      <c r="O75" s="72">
        <f t="shared" si="4"/>
        <v>33466.699999999997</v>
      </c>
    </row>
    <row r="76" spans="2:20" s="9" customFormat="1" ht="21" customHeight="1" x14ac:dyDescent="0.25">
      <c r="B76" s="9" t="str">
        <f>B66</f>
        <v>Fonte: DIPLANCO - PC - Atualizado em 12/06/2026</v>
      </c>
    </row>
    <row r="77" spans="2:20" ht="21" customHeight="1" x14ac:dyDescent="0.2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2:20" s="4" customFormat="1" ht="18" customHeight="1" x14ac:dyDescent="0.2">
      <c r="B78" s="88" t="s">
        <v>66</v>
      </c>
      <c r="C78" s="88"/>
      <c r="D78" s="88"/>
      <c r="E78" s="88"/>
      <c r="F78" s="88"/>
      <c r="G78" s="88"/>
      <c r="H78" s="88"/>
      <c r="I78" s="88"/>
      <c r="J78" s="88"/>
      <c r="L78" s="89" t="s">
        <v>49</v>
      </c>
      <c r="M78" s="89"/>
      <c r="N78" s="89"/>
      <c r="O78" s="89"/>
    </row>
    <row r="79" spans="2:20" s="4" customFormat="1" ht="18" customHeight="1" x14ac:dyDescent="0.2">
      <c r="B79" s="88" t="str">
        <f>CONCATENATE(H79,[1]Datas!D4,".")</f>
        <v>Sistema INTEGRA para: Presos, foragidos, prisões, adolescentes, MBAs e drogas apreendidas - Pesquisa realizada em 12/06/2026.</v>
      </c>
      <c r="C79" s="88"/>
      <c r="D79" s="88"/>
      <c r="E79" s="88"/>
      <c r="F79" s="88"/>
      <c r="G79" s="88"/>
      <c r="H79" s="88" t="s">
        <v>70</v>
      </c>
      <c r="I79" s="88"/>
      <c r="J79" s="88"/>
      <c r="L79" s="89" t="s">
        <v>50</v>
      </c>
      <c r="M79" s="89"/>
      <c r="N79" s="89"/>
      <c r="O79" s="89"/>
    </row>
    <row r="80" spans="2:20" s="4" customFormat="1" ht="18" customHeight="1" x14ac:dyDescent="0.2">
      <c r="B80" s="88" t="str">
        <f>CONCATENATE(H80,[1]Datas!E4,".")</f>
        <v>Sistema de cubos estatísticos/PROCERGS para: Ocorrências criminais, flagrantes, proced. inst. e remetidos, requisições e veículos - Atualizado em 12/06/2026.</v>
      </c>
      <c r="C80" s="88"/>
      <c r="D80" s="88"/>
      <c r="E80" s="88"/>
      <c r="F80" s="88"/>
      <c r="G80" s="88"/>
      <c r="H80" s="88" t="s">
        <v>71</v>
      </c>
      <c r="I80" s="88"/>
      <c r="J80" s="88"/>
      <c r="L80" s="90" t="s">
        <v>51</v>
      </c>
      <c r="M80" s="90"/>
      <c r="N80" s="90"/>
      <c r="O80" s="90"/>
      <c r="Q80" s="24"/>
      <c r="R80" s="24"/>
      <c r="S80" s="24"/>
      <c r="T80" s="24"/>
    </row>
    <row r="81" spans="2:16" s="4" customFormat="1" ht="18" customHeight="1" x14ac:dyDescent="0.2">
      <c r="B81" s="88" t="s">
        <v>55</v>
      </c>
      <c r="C81" s="88"/>
      <c r="D81" s="88"/>
      <c r="E81" s="88"/>
      <c r="F81" s="88"/>
      <c r="G81" s="88"/>
      <c r="H81" s="88"/>
      <c r="I81" s="88"/>
      <c r="J81" s="88"/>
      <c r="L81" s="90"/>
      <c r="M81" s="90"/>
      <c r="N81" s="90"/>
      <c r="O81" s="90"/>
    </row>
    <row r="82" spans="2:16" s="4" customFormat="1" ht="18" customHeight="1" x14ac:dyDescent="0.2">
      <c r="B82" s="88" t="s">
        <v>56</v>
      </c>
      <c r="C82" s="88"/>
      <c r="D82" s="88"/>
      <c r="E82" s="88"/>
      <c r="F82" s="88"/>
      <c r="G82" s="88"/>
      <c r="H82" s="88"/>
      <c r="I82" s="88"/>
      <c r="J82" s="88"/>
      <c r="L82" s="90" t="s">
        <v>52</v>
      </c>
      <c r="M82" s="90"/>
      <c r="N82" s="90"/>
      <c r="O82" s="90"/>
      <c r="P82" s="5"/>
    </row>
    <row r="83" spans="2:16" s="4" customFormat="1" ht="18" customHeight="1" x14ac:dyDescent="0.2">
      <c r="L83" s="90"/>
      <c r="M83" s="90"/>
      <c r="N83" s="90"/>
      <c r="O83" s="90"/>
    </row>
    <row r="84" spans="2:16" ht="18" customHeight="1" x14ac:dyDescent="0.2">
      <c r="B84" s="88" t="s">
        <v>53</v>
      </c>
      <c r="C84" s="88"/>
      <c r="D84" s="88"/>
      <c r="E84" s="88"/>
      <c r="F84" s="88"/>
      <c r="G84" s="88"/>
      <c r="H84" s="88"/>
      <c r="I84" s="88"/>
      <c r="J84" s="88"/>
      <c r="L84" s="91" t="s">
        <v>67</v>
      </c>
      <c r="M84" s="91"/>
      <c r="N84" s="91"/>
      <c r="O84" s="91"/>
    </row>
    <row r="85" spans="2:16" ht="18" customHeight="1" x14ac:dyDescent="0.2">
      <c r="B85" s="88" t="s">
        <v>40</v>
      </c>
      <c r="C85" s="88"/>
      <c r="D85" s="88"/>
      <c r="E85" s="88"/>
      <c r="F85" s="88"/>
      <c r="G85" s="88"/>
      <c r="H85" s="88"/>
      <c r="I85" s="88"/>
      <c r="J85" s="88"/>
      <c r="L85" s="91"/>
      <c r="M85" s="91"/>
      <c r="N85" s="91"/>
      <c r="O85" s="91"/>
    </row>
    <row r="86" spans="2:16" ht="18" customHeight="1" x14ac:dyDescent="0.2">
      <c r="B86" s="87" t="s">
        <v>63</v>
      </c>
      <c r="C86" s="87"/>
      <c r="D86" s="87"/>
      <c r="E86" s="87"/>
      <c r="F86" s="87"/>
      <c r="G86" s="87"/>
      <c r="H86" s="87"/>
      <c r="I86" s="87"/>
      <c r="J86" s="87"/>
    </row>
    <row r="87" spans="2:16" ht="18" customHeight="1" x14ac:dyDescent="0.2">
      <c r="B87" s="87"/>
      <c r="C87" s="87"/>
      <c r="D87" s="87"/>
      <c r="E87" s="87"/>
      <c r="F87" s="87"/>
      <c r="G87" s="87"/>
      <c r="H87" s="87"/>
      <c r="I87" s="87"/>
      <c r="J87" s="87"/>
      <c r="L87" s="25" t="s">
        <v>73</v>
      </c>
      <c r="M87" s="25"/>
      <c r="N87" s="25"/>
      <c r="O87" s="25"/>
    </row>
    <row r="88" spans="2:16" ht="18" customHeight="1" x14ac:dyDescent="0.2">
      <c r="B88" s="88" t="s">
        <v>64</v>
      </c>
      <c r="C88" s="88"/>
      <c r="D88" s="88"/>
      <c r="E88" s="88"/>
      <c r="F88" s="88"/>
      <c r="G88" s="88"/>
      <c r="H88" s="88"/>
      <c r="I88" s="88"/>
      <c r="J88" s="88"/>
      <c r="L88" s="87" t="s">
        <v>72</v>
      </c>
      <c r="M88" s="87"/>
      <c r="N88" s="87"/>
      <c r="O88" s="87"/>
    </row>
    <row r="89" spans="2:16" ht="18" customHeight="1" x14ac:dyDescent="0.2">
      <c r="B89" s="88" t="s">
        <v>42</v>
      </c>
      <c r="C89" s="88"/>
      <c r="D89" s="88"/>
      <c r="E89" s="88"/>
      <c r="F89" s="88"/>
      <c r="G89" s="88"/>
      <c r="H89" s="88"/>
      <c r="I89" s="88"/>
      <c r="J89" s="88"/>
      <c r="L89" s="87"/>
      <c r="M89" s="87"/>
      <c r="N89" s="87"/>
      <c r="O89" s="87"/>
    </row>
    <row r="90" spans="2:16" ht="18" customHeight="1" x14ac:dyDescent="0.2">
      <c r="B90" s="88" t="s">
        <v>43</v>
      </c>
      <c r="C90" s="88"/>
      <c r="D90" s="88"/>
      <c r="E90" s="88"/>
      <c r="F90" s="88"/>
      <c r="G90" s="88"/>
      <c r="H90" s="88"/>
      <c r="I90" s="88"/>
      <c r="J90" s="88"/>
      <c r="L90" s="87"/>
      <c r="M90" s="87"/>
      <c r="N90" s="87"/>
      <c r="O90" s="87"/>
    </row>
    <row r="91" spans="2:16" ht="18" customHeight="1" x14ac:dyDescent="0.2">
      <c r="B91" s="88" t="s">
        <v>44</v>
      </c>
      <c r="C91" s="88"/>
      <c r="D91" s="88"/>
      <c r="E91" s="88"/>
      <c r="F91" s="88"/>
      <c r="G91" s="88"/>
      <c r="H91" s="88"/>
      <c r="I91" s="88"/>
      <c r="J91" s="88"/>
      <c r="L91" s="87"/>
      <c r="M91" s="87"/>
      <c r="N91" s="87"/>
      <c r="O91" s="87"/>
    </row>
    <row r="92" spans="2:16" ht="18" customHeight="1" x14ac:dyDescent="0.2">
      <c r="B92" s="88" t="s">
        <v>41</v>
      </c>
      <c r="C92" s="88"/>
      <c r="D92" s="88"/>
      <c r="E92" s="88"/>
      <c r="F92" s="88"/>
      <c r="G92" s="88"/>
      <c r="H92" s="88"/>
      <c r="I92" s="88"/>
      <c r="J92" s="88"/>
      <c r="L92" s="87"/>
      <c r="M92" s="87"/>
      <c r="N92" s="87"/>
      <c r="O92" s="87"/>
    </row>
    <row r="93" spans="2:16" ht="18" customHeight="1" x14ac:dyDescent="0.2">
      <c r="B93" s="88" t="s">
        <v>45</v>
      </c>
      <c r="C93" s="88"/>
      <c r="D93" s="88"/>
      <c r="E93" s="88"/>
      <c r="F93" s="88"/>
      <c r="G93" s="88"/>
      <c r="H93" s="88"/>
      <c r="I93" s="88"/>
      <c r="J93" s="88"/>
      <c r="L93" s="87"/>
      <c r="M93" s="87"/>
      <c r="N93" s="87"/>
      <c r="O93" s="87"/>
    </row>
    <row r="95" spans="2:16" ht="15" x14ac:dyDescent="0.2">
      <c r="L95" s="92" t="s">
        <v>46</v>
      </c>
      <c r="M95" s="92"/>
      <c r="N95" s="92"/>
      <c r="O95" s="92"/>
    </row>
    <row r="96" spans="2:16" ht="15" x14ac:dyDescent="0.2">
      <c r="L96" s="92" t="s">
        <v>93</v>
      </c>
      <c r="M96" s="92"/>
      <c r="N96" s="92"/>
      <c r="O96" s="92"/>
    </row>
    <row r="97" spans="6:15" ht="15" x14ac:dyDescent="0.2">
      <c r="L97" s="92" t="s">
        <v>94</v>
      </c>
      <c r="M97" s="92"/>
      <c r="N97" s="92"/>
      <c r="O97" s="92"/>
    </row>
    <row r="98" spans="6:15" ht="12.75" customHeight="1" x14ac:dyDescent="0.2">
      <c r="L98" s="92" t="s">
        <v>95</v>
      </c>
      <c r="M98" s="92"/>
      <c r="N98" s="92"/>
      <c r="O98" s="92"/>
    </row>
    <row r="99" spans="6:15" ht="12.75" customHeight="1" x14ac:dyDescent="0.2">
      <c r="L99" s="92" t="s">
        <v>96</v>
      </c>
      <c r="M99" s="92"/>
      <c r="N99" s="92"/>
      <c r="O99" s="92"/>
    </row>
    <row r="100" spans="6:15" ht="12.75" customHeight="1" x14ac:dyDescent="0.2"/>
    <row r="101" spans="6:15" ht="12.75" customHeight="1" x14ac:dyDescent="0.2"/>
    <row r="102" spans="6:15" ht="12.75" customHeight="1" x14ac:dyDescent="0.2"/>
    <row r="112" spans="6:15" x14ac:dyDescent="0.2">
      <c r="F112" s="93"/>
    </row>
    <row r="113" spans="6:7" x14ac:dyDescent="0.2">
      <c r="F113" s="93"/>
      <c r="G113" s="10">
        <f>SUM(C6:F6)</f>
        <v>291044.3</v>
      </c>
    </row>
    <row r="114" spans="6:7" x14ac:dyDescent="0.2">
      <c r="F114" s="93"/>
      <c r="G114" s="10">
        <f t="shared" ref="G114:G145" si="5">SUM(C7:F7)</f>
        <v>119597.13999999998</v>
      </c>
    </row>
    <row r="115" spans="6:7" x14ac:dyDescent="0.2">
      <c r="F115" s="93"/>
      <c r="G115" s="10">
        <f t="shared" si="5"/>
        <v>5492565.6299999999</v>
      </c>
    </row>
    <row r="116" spans="6:7" x14ac:dyDescent="0.2">
      <c r="F116" s="93"/>
      <c r="G116" s="10">
        <f t="shared" si="5"/>
        <v>4736488.54</v>
      </c>
    </row>
    <row r="117" spans="6:7" x14ac:dyDescent="0.2">
      <c r="F117" s="93"/>
      <c r="G117" s="10">
        <f t="shared" si="5"/>
        <v>48000</v>
      </c>
    </row>
    <row r="118" spans="6:7" x14ac:dyDescent="0.2">
      <c r="F118" s="93"/>
      <c r="G118" s="10">
        <f t="shared" si="5"/>
        <v>1450</v>
      </c>
    </row>
    <row r="119" spans="6:7" x14ac:dyDescent="0.2">
      <c r="F119" s="93"/>
      <c r="G119" s="10">
        <f t="shared" si="5"/>
        <v>1612</v>
      </c>
    </row>
    <row r="120" spans="6:7" x14ac:dyDescent="0.2">
      <c r="F120" s="93"/>
      <c r="G120" s="10">
        <f t="shared" si="5"/>
        <v>257860</v>
      </c>
    </row>
    <row r="121" spans="6:7" x14ac:dyDescent="0.2">
      <c r="F121" s="93"/>
      <c r="G121" s="10">
        <f t="shared" si="5"/>
        <v>1002</v>
      </c>
    </row>
    <row r="122" spans="6:7" x14ac:dyDescent="0.2">
      <c r="F122" s="93"/>
      <c r="G122" s="10">
        <f t="shared" si="5"/>
        <v>78367</v>
      </c>
    </row>
    <row r="123" spans="6:7" x14ac:dyDescent="0.2">
      <c r="F123" s="93"/>
      <c r="G123" s="10">
        <f t="shared" si="5"/>
        <v>28</v>
      </c>
    </row>
    <row r="124" spans="6:7" x14ac:dyDescent="0.2">
      <c r="F124" s="93"/>
      <c r="G124" s="10">
        <f t="shared" si="5"/>
        <v>31987</v>
      </c>
    </row>
    <row r="125" spans="6:7" x14ac:dyDescent="0.2">
      <c r="F125" s="93"/>
      <c r="G125" s="10">
        <f t="shared" si="5"/>
        <v>4030</v>
      </c>
    </row>
    <row r="126" spans="6:7" x14ac:dyDescent="0.2">
      <c r="F126" s="93"/>
      <c r="G126" s="10">
        <f t="shared" si="5"/>
        <v>302</v>
      </c>
    </row>
    <row r="127" spans="6:7" x14ac:dyDescent="0.2">
      <c r="F127" s="93"/>
      <c r="G127" s="10">
        <f t="shared" si="5"/>
        <v>41</v>
      </c>
    </row>
    <row r="128" spans="6:7" x14ac:dyDescent="0.2">
      <c r="F128" s="93"/>
      <c r="G128" s="10">
        <f t="shared" si="5"/>
        <v>2761</v>
      </c>
    </row>
    <row r="129" spans="6:7" x14ac:dyDescent="0.2">
      <c r="F129" s="93"/>
      <c r="G129" s="10">
        <f t="shared" si="5"/>
        <v>104</v>
      </c>
    </row>
    <row r="130" spans="6:7" x14ac:dyDescent="0.2">
      <c r="F130" s="93"/>
      <c r="G130" s="10">
        <f t="shared" si="5"/>
        <v>849</v>
      </c>
    </row>
    <row r="131" spans="6:7" x14ac:dyDescent="0.2">
      <c r="F131" s="93"/>
      <c r="G131" s="10">
        <f t="shared" si="5"/>
        <v>18739</v>
      </c>
    </row>
    <row r="132" spans="6:7" x14ac:dyDescent="0.2">
      <c r="F132" s="93"/>
      <c r="G132" s="10">
        <f t="shared" si="5"/>
        <v>32558</v>
      </c>
    </row>
    <row r="133" spans="6:7" x14ac:dyDescent="0.2">
      <c r="F133" s="93"/>
      <c r="G133" s="10">
        <f t="shared" si="5"/>
        <v>11050</v>
      </c>
    </row>
    <row r="134" spans="6:7" x14ac:dyDescent="0.2">
      <c r="F134" s="93"/>
      <c r="G134" s="10">
        <f t="shared" si="5"/>
        <v>135843</v>
      </c>
    </row>
    <row r="135" spans="6:7" x14ac:dyDescent="0.2">
      <c r="F135" s="93"/>
      <c r="G135" s="10">
        <f t="shared" si="5"/>
        <v>828351</v>
      </c>
    </row>
    <row r="136" spans="6:7" x14ac:dyDescent="0.2">
      <c r="F136" s="93"/>
      <c r="G136" s="10">
        <f t="shared" si="5"/>
        <v>11908</v>
      </c>
    </row>
    <row r="137" spans="6:7" x14ac:dyDescent="0.2">
      <c r="F137" s="93"/>
      <c r="G137" s="10">
        <f t="shared" si="5"/>
        <v>702</v>
      </c>
    </row>
    <row r="138" spans="6:7" x14ac:dyDescent="0.2">
      <c r="F138" s="93"/>
      <c r="G138" s="10">
        <f t="shared" si="5"/>
        <v>0</v>
      </c>
    </row>
    <row r="139" spans="6:7" x14ac:dyDescent="0.2">
      <c r="F139" s="93"/>
      <c r="G139" s="10">
        <f t="shared" si="5"/>
        <v>0</v>
      </c>
    </row>
    <row r="140" spans="6:7" x14ac:dyDescent="0.2">
      <c r="G140" s="10">
        <f t="shared" si="5"/>
        <v>0</v>
      </c>
    </row>
    <row r="141" spans="6:7" x14ac:dyDescent="0.2">
      <c r="G141" s="10">
        <f t="shared" si="5"/>
        <v>0</v>
      </c>
    </row>
    <row r="142" spans="6:7" x14ac:dyDescent="0.2">
      <c r="G142" s="10">
        <f t="shared" si="5"/>
        <v>4</v>
      </c>
    </row>
    <row r="143" spans="6:7" x14ac:dyDescent="0.2">
      <c r="G143" s="10">
        <f t="shared" si="5"/>
        <v>114</v>
      </c>
    </row>
    <row r="144" spans="6:7" x14ac:dyDescent="0.2">
      <c r="G144" s="10">
        <f t="shared" si="5"/>
        <v>413</v>
      </c>
    </row>
    <row r="145" spans="7:7" x14ac:dyDescent="0.2">
      <c r="G145" s="10">
        <f t="shared" si="5"/>
        <v>60</v>
      </c>
    </row>
    <row r="146" spans="7:7" x14ac:dyDescent="0.2">
      <c r="G146" s="10"/>
    </row>
    <row r="147" spans="7:7" x14ac:dyDescent="0.2">
      <c r="G147" s="10"/>
    </row>
    <row r="148" spans="7:7" x14ac:dyDescent="0.2">
      <c r="G148" s="10"/>
    </row>
    <row r="149" spans="7:7" x14ac:dyDescent="0.2">
      <c r="G149" s="10"/>
    </row>
    <row r="150" spans="7:7" x14ac:dyDescent="0.2">
      <c r="G150" s="10"/>
    </row>
    <row r="151" spans="7:7" x14ac:dyDescent="0.2">
      <c r="G151" s="10"/>
    </row>
    <row r="152" spans="7:7" x14ac:dyDescent="0.2">
      <c r="G152" s="10"/>
    </row>
    <row r="153" spans="7:7" x14ac:dyDescent="0.2">
      <c r="G153" s="10"/>
    </row>
    <row r="154" spans="7:7" x14ac:dyDescent="0.2">
      <c r="G154" s="10"/>
    </row>
    <row r="155" spans="7:7" x14ac:dyDescent="0.2">
      <c r="G155" s="10"/>
    </row>
    <row r="156" spans="7:7" x14ac:dyDescent="0.2">
      <c r="G156" s="10"/>
    </row>
    <row r="157" spans="7:7" x14ac:dyDescent="0.2">
      <c r="G157" s="10"/>
    </row>
    <row r="158" spans="7:7" x14ac:dyDescent="0.2">
      <c r="G158" s="10"/>
    </row>
    <row r="159" spans="7:7" x14ac:dyDescent="0.2">
      <c r="G159" s="10"/>
    </row>
    <row r="160" spans="7:7" x14ac:dyDescent="0.2">
      <c r="G160" s="10"/>
    </row>
    <row r="161" spans="7:7" x14ac:dyDescent="0.2">
      <c r="G161" s="10"/>
    </row>
    <row r="162" spans="7:7" x14ac:dyDescent="0.2">
      <c r="G162" s="10"/>
    </row>
    <row r="163" spans="7:7" x14ac:dyDescent="0.2">
      <c r="G163" s="10"/>
    </row>
    <row r="164" spans="7:7" x14ac:dyDescent="0.2">
      <c r="G164" s="10"/>
    </row>
    <row r="165" spans="7:7" x14ac:dyDescent="0.2">
      <c r="G165" s="10"/>
    </row>
    <row r="166" spans="7:7" x14ac:dyDescent="0.2">
      <c r="G166" s="10"/>
    </row>
    <row r="167" spans="7:7" x14ac:dyDescent="0.2">
      <c r="G167" s="10"/>
    </row>
    <row r="168" spans="7:7" x14ac:dyDescent="0.2">
      <c r="G168" s="10"/>
    </row>
    <row r="169" spans="7:7" x14ac:dyDescent="0.2">
      <c r="G169" s="10"/>
    </row>
    <row r="170" spans="7:7" x14ac:dyDescent="0.2">
      <c r="G170" s="10"/>
    </row>
    <row r="171" spans="7:7" x14ac:dyDescent="0.2">
      <c r="G171" s="10"/>
    </row>
    <row r="172" spans="7:7" x14ac:dyDescent="0.2">
      <c r="G172" s="10"/>
    </row>
    <row r="173" spans="7:7" x14ac:dyDescent="0.2">
      <c r="G173" s="10"/>
    </row>
    <row r="174" spans="7:7" x14ac:dyDescent="0.2">
      <c r="G174" s="10"/>
    </row>
    <row r="175" spans="7:7" x14ac:dyDescent="0.2">
      <c r="G175" s="10"/>
    </row>
    <row r="176" spans="7:7" x14ac:dyDescent="0.2">
      <c r="G176" s="10"/>
    </row>
    <row r="177" spans="7:7" x14ac:dyDescent="0.2">
      <c r="G177" s="10"/>
    </row>
    <row r="178" spans="7:7" x14ac:dyDescent="0.2">
      <c r="G178" s="10"/>
    </row>
    <row r="179" spans="7:7" x14ac:dyDescent="0.2">
      <c r="G179" s="10"/>
    </row>
    <row r="180" spans="7:7" x14ac:dyDescent="0.2">
      <c r="G180" s="10"/>
    </row>
    <row r="181" spans="7:7" x14ac:dyDescent="0.2">
      <c r="G181" s="10"/>
    </row>
    <row r="182" spans="7:7" x14ac:dyDescent="0.2">
      <c r="G182" s="10"/>
    </row>
    <row r="183" spans="7:7" x14ac:dyDescent="0.2">
      <c r="G183" s="10"/>
    </row>
  </sheetData>
  <sheetProtection selectLockedCells="1" selectUnlockedCells="1"/>
  <mergeCells count="31">
    <mergeCell ref="L95:O95"/>
    <mergeCell ref="L96:O96"/>
    <mergeCell ref="L97:O97"/>
    <mergeCell ref="L98:O98"/>
    <mergeCell ref="L99:O99"/>
    <mergeCell ref="B88:J88"/>
    <mergeCell ref="L88:O93"/>
    <mergeCell ref="B89:J89"/>
    <mergeCell ref="B90:J90"/>
    <mergeCell ref="B91:J91"/>
    <mergeCell ref="B92:J92"/>
    <mergeCell ref="B93:J93"/>
    <mergeCell ref="B86:J87"/>
    <mergeCell ref="B78:J78"/>
    <mergeCell ref="L78:O78"/>
    <mergeCell ref="B79:J79"/>
    <mergeCell ref="L79:O79"/>
    <mergeCell ref="B80:J80"/>
    <mergeCell ref="L80:O81"/>
    <mergeCell ref="B81:J81"/>
    <mergeCell ref="B82:J82"/>
    <mergeCell ref="L82:O83"/>
    <mergeCell ref="B84:J84"/>
    <mergeCell ref="L84:O85"/>
    <mergeCell ref="B85:J85"/>
    <mergeCell ref="B45:O45"/>
    <mergeCell ref="B1:O1"/>
    <mergeCell ref="B2:O2"/>
    <mergeCell ref="B3:O3"/>
    <mergeCell ref="B43:O43"/>
    <mergeCell ref="B44:O44"/>
  </mergeCells>
  <printOptions horizontalCentered="1" verticalCentered="1"/>
  <pageMargins left="0.19685039370078741" right="0.23622047244094491" top="0.19685039370078741" bottom="0.19685039370078741" header="0.15748031496062992" footer="0.19685039370078741"/>
  <pageSetup paperSize="9" scale="51" fitToHeight="0" orientation="landscape" r:id="rId1"/>
  <rowBreaks count="2" manualBreakCount="2">
    <brk id="42" max="16383" man="1"/>
    <brk id="92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>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Vanessa Caon Stochero</cp:lastModifiedBy>
  <cp:lastPrinted>2023-03-22T19:58:55Z</cp:lastPrinted>
  <dcterms:created xsi:type="dcterms:W3CDTF">2008-05-08T21:25:33Z</dcterms:created>
  <dcterms:modified xsi:type="dcterms:W3CDTF">2026-06-15T13:54:07Z</dcterms:modified>
</cp:coreProperties>
</file>